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80" windowWidth="12000" windowHeight="6315" tabRatio="729" activeTab="2"/>
  </bookViews>
  <sheets>
    <sheet name="ΕΞΩΦΥΛΛΟ" sheetId="1" r:id="rId1"/>
    <sheet name="ΠΟΡΕΙΑ" sheetId="2" r:id="rId2"/>
    <sheet name="ΔΙΚΑΙΟΛΟΓΗΤΙΚΑ" sheetId="3" r:id="rId3"/>
    <sheet name="ΑΙΤΗΣΗ" sheetId="4" r:id="rId4"/>
    <sheet name="ΣΧΕΔΙΟ ΔΡΑΣΗΣ (1)" sheetId="5" r:id="rId5"/>
    <sheet name="ΣΧΕΔΙΟ ΔΡΑΣΗΣ (2)" sheetId="6" r:id="rId6"/>
    <sheet name="ΠΑΡΑΡΤΗΜΑ Ι" sheetId="7" r:id="rId7"/>
    <sheet name="ΠΑΡΑΡΤΗΜΑ ΙΙ" sheetId="8" r:id="rId8"/>
    <sheet name="ΠΑΡΑΡΤΗΜΑ ΙΙΙ" sheetId="9" r:id="rId9"/>
    <sheet name="ΠΑΡΑΡΤΗΜΑ IV (1)" sheetId="10" r:id="rId10"/>
    <sheet name="ΠΑΡΑΡΤΗΜΑ IV (2)" sheetId="11" r:id="rId11"/>
    <sheet name="ΥΠ. ΔΗΛΩΣΗ" sheetId="12" r:id="rId12"/>
  </sheets>
  <externalReferences>
    <externalReference r:id="rId15"/>
  </externalReferences>
  <definedNames>
    <definedName name="_Ref518724836" localSheetId="1">'[1]ΕΡΩΤΗΜ_Α'!$A$222</definedName>
    <definedName name="_Ref518968028" localSheetId="1">'[1]ΑΙΤΗΣΗ'!$A$39</definedName>
    <definedName name="_Ref518968041" localSheetId="1">'[1]ΕΡΩΤΗΜ_Α'!$A$178</definedName>
    <definedName name="_Ref518968047" localSheetId="1">'[1]ΕΡΩΤΗΜ_Α'!$A$180</definedName>
    <definedName name="_Ref518968054" localSheetId="1">'[1]ΕΡΩΤΗΜ_Α'!#REF!</definedName>
    <definedName name="_Ref518968056" localSheetId="1">'[1]ΕΡΩΤΗΜ_Α'!#REF!</definedName>
    <definedName name="OLE_LINK1" localSheetId="1">'ΠΟΡΕΙΑ'!$A$1</definedName>
    <definedName name="_xlnm.Print_Area" localSheetId="2">'ΔΙΚΑΙΟΛΟΓΗΤΙΚΑ'!$A$1:$B$33</definedName>
    <definedName name="_xlnm.Print_Area" localSheetId="0">'ΕΞΩΦΥΛΛΟ'!$A$1:$M$51</definedName>
    <definedName name="_xlnm.Print_Area" localSheetId="9">'ΠΑΡΑΡΤΗΜΑ IV (1)'!$A$1:$J$60</definedName>
    <definedName name="_xlnm.Print_Area" localSheetId="6">'ΠΑΡΑΡΤΗΜΑ Ι'!$A$1:$Q$120</definedName>
    <definedName name="_xlnm.Print_Area" localSheetId="7">'ΠΑΡΑΡΤΗΜΑ ΙΙ'!$A$1:$Q$120</definedName>
    <definedName name="_xlnm.Print_Area" localSheetId="8">'ΠΑΡΑΡΤΗΜΑ ΙΙΙ'!$A$1:$N$122</definedName>
    <definedName name="_xlnm.Print_Area" localSheetId="1">'ΠΟΡΕΙΑ'!$A$1:$H$11</definedName>
    <definedName name="_xlnm.Print_Area" localSheetId="4">'ΣΧΕΔΙΟ ΔΡΑΣΗΣ (1)'!$A$1:$J$42</definedName>
    <definedName name="_xlnm.Print_Area" localSheetId="5">'ΣΧΕΔΙΟ ΔΡΑΣΗΣ (2)'!$A$1:$J$40</definedName>
    <definedName name="_xlnm.Print_Area" localSheetId="11">'ΥΠ. ΔΗΛΩΣΗ'!$A$1:$D$55</definedName>
    <definedName name="_xlnm.Print_Titles" localSheetId="6">'ΠΑΡΑΡΤΗΜΑ Ι'!$1:$3</definedName>
    <definedName name="_xlnm.Print_Titles" localSheetId="7">'ΠΑΡΑΡΤΗΜΑ ΙΙ'!$1:$3</definedName>
    <definedName name="_xlnm.Print_Titles" localSheetId="8">'ΠΑΡΑΡΤΗΜΑ ΙΙΙ'!$1:$2</definedName>
  </definedNames>
  <calcPr fullCalcOnLoad="1"/>
</workbook>
</file>

<file path=xl/sharedStrings.xml><?xml version="1.0" encoding="utf-8"?>
<sst xmlns="http://schemas.openxmlformats.org/spreadsheetml/2006/main" count="941" uniqueCount="625">
  <si>
    <t xml:space="preserve"> ΑΡΙΘΜΟΣ ΠΡΟΣΩΠΙΚΟΥ ΤΡΑΠΕΖΙΚΟΥ ΛΟΓΑΡΙΑΣΜΟΥ:</t>
  </si>
  <si>
    <t xml:space="preserve">                                    Ο ΔΗΛΩΝ / Η ΔΗΛΟΥΣΑ</t>
  </si>
  <si>
    <t xml:space="preserve">              Ονοματεπώνυμο</t>
  </si>
  <si>
    <t>Οικισμός</t>
  </si>
  <si>
    <t>Νομός</t>
  </si>
  <si>
    <t>Νήσος</t>
  </si>
  <si>
    <t>Δήμος</t>
  </si>
  <si>
    <t>ΣΥΖΥΓΟΣ</t>
  </si>
  <si>
    <t>Απόκτηση</t>
  </si>
  <si>
    <t>Α/Α</t>
  </si>
  <si>
    <t>Τρόπος</t>
  </si>
  <si>
    <t>Σύνολο</t>
  </si>
  <si>
    <t>Πιστωτικό Ίδρυμα</t>
  </si>
  <si>
    <t>ΣΥΝΟΛΟ</t>
  </si>
  <si>
    <t>Επάγγελμα / ιδιότητα πριν την εγκατάσταση</t>
  </si>
  <si>
    <t>Επώνυμο (όπως στην ταυτότητα)</t>
  </si>
  <si>
    <t>ΑΦΜ:</t>
  </si>
  <si>
    <t>ΔΟΥ:</t>
  </si>
  <si>
    <t>Τόπος Μόνιμης Κατοικίας</t>
  </si>
  <si>
    <t>Οδος - Αριθμός</t>
  </si>
  <si>
    <t>Τ.Κ</t>
  </si>
  <si>
    <t>Τόπος Έδρας Εργασίας</t>
  </si>
  <si>
    <t>ΙΔΙΟΚΤΗΤΕΣ ΕΚΤΑΣΕΙΣ</t>
  </si>
  <si>
    <t>Ημ/νια</t>
  </si>
  <si>
    <t>Αξιοποίηση</t>
  </si>
  <si>
    <t>ΜΑΕ</t>
  </si>
  <si>
    <t>ΜΙΣΘΩΜΕΝΕΣ ΕΚΤΑΣΕΙΣ</t>
  </si>
  <si>
    <t>ΖΩΙΚΟ ΚΕΦΑΛΑΙΟ</t>
  </si>
  <si>
    <t>Έτος</t>
  </si>
  <si>
    <t>ΑΙΤΩΝ(ΟΥΣΑ)</t>
  </si>
  <si>
    <t>Ενίσχυση / Πρόγραμμα</t>
  </si>
  <si>
    <t>Ιδιότητα</t>
  </si>
  <si>
    <t>(αιτών/ούσα)</t>
  </si>
  <si>
    <t>(σύζυγο)</t>
  </si>
  <si>
    <t>(σύζυγος)</t>
  </si>
  <si>
    <t>Προηγούμενος αρχηγός</t>
  </si>
  <si>
    <t>Β</t>
  </si>
  <si>
    <t>ΥΦΙΣΤΑΜΕΝΗ ΚΑΤΑΣΤΑΣΗ</t>
  </si>
  <si>
    <t>Ιδιόκτητα</t>
  </si>
  <si>
    <t>Άλλος Τρόπος</t>
  </si>
  <si>
    <t>Άδεια ίδρυσης</t>
  </si>
  <si>
    <t>Έγκριση περιβαλλοντικών όρων</t>
  </si>
  <si>
    <t>Άδεια λειτουργίας</t>
  </si>
  <si>
    <t>Υγιεινή και καλή διαβίωση των ζώων</t>
  </si>
  <si>
    <t>Αιτών (ούσα)</t>
  </si>
  <si>
    <t>Σύζυγος</t>
  </si>
  <si>
    <t>Σύνολο οικογενειακής εργασίας</t>
  </si>
  <si>
    <t>Ξένη Εργασία</t>
  </si>
  <si>
    <t>ο αιτών / η αιτούσα</t>
  </si>
  <si>
    <t>Ατομικά Στοιχεία Υποψηφίου και Συζύγου</t>
  </si>
  <si>
    <t>Ονοματεπώνυμο Μητέρας</t>
  </si>
  <si>
    <t>Ονοματεπώνυμο Πατέρα</t>
  </si>
  <si>
    <t>ΜΕΛΛΟΝΤΙΚΗ ΚΑΤΑΣΤΑΣΗ</t>
  </si>
  <si>
    <t>Κλάδος Παραγωγής (Προϊόν)</t>
  </si>
  <si>
    <t>Δημοτικό/Κοινοτικό Διαμέρισμα</t>
  </si>
  <si>
    <t>ΜΑΕ φυτικής παραγωγής</t>
  </si>
  <si>
    <t>Ημερομηνία Γέννησης</t>
  </si>
  <si>
    <t>ΑΙΤΗΣΗ</t>
  </si>
  <si>
    <t>ΠΡΟΣ:</t>
  </si>
  <si>
    <t>ΔΕΙΚΤΗΣ</t>
  </si>
  <si>
    <t>ΚΡΙΤΗΡΙΟ</t>
  </si>
  <si>
    <t>Συνολικές Απαιτήσεις σε ΜΑΕ της εκμετάλλευσης</t>
  </si>
  <si>
    <t>15ετής μίσθωση από Πρόωρη Συνταξιοδότηση</t>
  </si>
  <si>
    <t>ΚΑΤΕΥΘΥΝΣΗ ΓΕΩΡΓΙΚΗΣ ΕΚΜΕΤΑΛΛΕΥΣΗΣ</t>
  </si>
  <si>
    <t>ΜΑΕ ζωϊκής παραγωγής</t>
  </si>
  <si>
    <t>ΚΑΤΕΥΘΥΝΣΗ</t>
  </si>
  <si>
    <t>Σύνολο  εργασίας σε ΜΑΕ</t>
  </si>
  <si>
    <t>ΠΟΙΟΤΗΤΑ ΠΑΡΑΓΩΓΗΣ</t>
  </si>
  <si>
    <t>ΜΑΕ συμβατικής παραγωγής μη προωθούμενων ειδών</t>
  </si>
  <si>
    <t>ΜΑΕ συμβατικής παραγωγής προωθούμενων ειδών</t>
  </si>
  <si>
    <t>ΜΑΕ πιστοποιούμενων προϊόντων (βιολογικών, κλπ)</t>
  </si>
  <si>
    <t>ΕΠΙΠΕΔΟ ΟΙΚΟΝΟΜΙΚΗΣ ΒΙΩΣΙΜΟΤΗΤΑΣ</t>
  </si>
  <si>
    <t>Γιά ένταξη στο Μέτρο της "Πριμοδότησης Πρώτης Εγκατάστασης Νέων Γεωργών"                                                                       του Ε.Π. Αγροτική Ανάπτυξη-Ανασυγκρότηση της Υπαίθρου 2000-2006</t>
  </si>
  <si>
    <t>ΠΑΡΑΡΤΗΜΑ Ι</t>
  </si>
  <si>
    <t>Περιοχή</t>
  </si>
  <si>
    <t>Ποσόστωση</t>
  </si>
  <si>
    <t>Διάρκεια Μίσθωσης</t>
  </si>
  <si>
    <t>Α/Α Αγροτεμ.</t>
  </si>
  <si>
    <t>Αριθμός Ζώων</t>
  </si>
  <si>
    <t>Αξιοποίηση (εκτροφή)</t>
  </si>
  <si>
    <t>Α</t>
  </si>
  <si>
    <t>Γ</t>
  </si>
  <si>
    <t>Δ</t>
  </si>
  <si>
    <t>ΥΦΙΣΤΑΜΕΝΗ ΚΑΤΑΣΤΑΣΗ ΤΗΣ ΕΚΜΕΤΑΛΛΕΥΣΗΣ</t>
  </si>
  <si>
    <t>ΜΕΛΛΟΝΤΙΚΗ ΚΑΤΑΣΤΑΣΗ ΤΗΣ ΕΚΜΕΤΑΛΛΕΥΣΗΣ</t>
  </si>
  <si>
    <t>ΠΑΡΑΡΤΗΜΑ ΙΙΙ</t>
  </si>
  <si>
    <t>Α. ΥΦΙΣΤΑΜΕΝΗ ΚΑΤΑΣΤΑΣΗ</t>
  </si>
  <si>
    <t>=</t>
  </si>
  <si>
    <t>Β. ΜΕΛΛΟΝΤΙΚΗ ΚΑΤΑΣΤΑΣΗ</t>
  </si>
  <si>
    <t>ΠΑΡΑΡΤΗΜΑ IV</t>
  </si>
  <si>
    <t>ΕΡΩΤΗΜΑΤΟΛΟΓΙΟ ΠΡΟΣΔΙΟΡΙΣΜΟΥ ΗΜΕΡΟΜΗΝΙΑΣ ΠΡΩΤΗΣ ΕΓΚΑΤΑΣΤΑΣΗΣ</t>
  </si>
  <si>
    <t>ΥΠΟΨΗΦΙΟΣ</t>
  </si>
  <si>
    <t>Αριθμός Παιδιών, όπως στη Φορολογική δήλωση (ΦΔ)</t>
  </si>
  <si>
    <r>
      <t xml:space="preserve"> </t>
    </r>
    <r>
      <rPr>
        <b/>
        <sz val="7"/>
        <rFont val="Arial"/>
        <family val="2"/>
      </rPr>
      <t>Όνομα</t>
    </r>
  </si>
  <si>
    <t>Α.Δ.Τ ή Διαβατηρίου</t>
  </si>
  <si>
    <t>Ημερομηνία Έκδοσης</t>
  </si>
  <si>
    <t>Αρχή Έκδοσης</t>
  </si>
  <si>
    <t>Τόπος Γέννησης</t>
  </si>
  <si>
    <t>Από (ημερομηνία)</t>
  </si>
  <si>
    <t>Μισθωμένα</t>
  </si>
  <si>
    <t>Αγορά</t>
  </si>
  <si>
    <t>10 ετής τουλάχιστον μίσθωση</t>
  </si>
  <si>
    <t>Καθολική Διαδοχή</t>
  </si>
  <si>
    <t>Πρόγραμμα Προσαρμογής Εκμετάλλευσης</t>
  </si>
  <si>
    <t>ΕΡΓΑΖΟΜΕΝΟΣ</t>
  </si>
  <si>
    <t>ΣΥΝΟΛΟ (ΜΑΕ)</t>
  </si>
  <si>
    <t>Ποσοτικοί Στόχοι Σχεδίου Δράσης</t>
  </si>
  <si>
    <t>ΥΠΕΥΘΥΝΗ ΔΗΛΩΣΗ ΤΟΥ Ν. 1599/86</t>
  </si>
  <si>
    <t>Ο ΑΙΤΩΝ</t>
  </si>
  <si>
    <t>Η ΑΙΤΟΥΣΑ</t>
  </si>
  <si>
    <t>Υπογραφή</t>
  </si>
  <si>
    <t>Ονοματεπώνυμο</t>
  </si>
  <si>
    <t xml:space="preserve">ΗΜΕΡΟΜΗΝΙΑ ΠΡΩΤΗΣ ΕΓΚΑΤΑΣΤΑΣΗΣ ΣΤΗ ΓΕΩΡΓΙΑ </t>
  </si>
  <si>
    <t xml:space="preserve">ΕΚΤΙΜΗΣΗ ΕΠΙΠΕΔΟΥ ΟΙΚΟΝΟΜΙΚΗΣ ΒΙΩΣΙΜΟΤΗΤΑΣ </t>
  </si>
  <si>
    <t>Ποσότητα σε μονάδες            (στρεμ., ζώα)</t>
  </si>
  <si>
    <t xml:space="preserve"> </t>
  </si>
  <si>
    <t>Εκτός γεωργικής εκμ/σης</t>
  </si>
  <si>
    <t>ΥΦΙΣΤΑΜΕΝΗ ΚΑΤΑΣΤΑΣΗ *</t>
  </si>
  <si>
    <t>ΜΕΛΛΟΝΤΙΚΗ ΚΑΤΑΣΤΑΣΗ *</t>
  </si>
  <si>
    <t>Υπογραφή…………………………...</t>
  </si>
  <si>
    <t>ο/η συντάκτης</t>
  </si>
  <si>
    <t>Σφραγίδα</t>
  </si>
  <si>
    <t>Απόδοση σε Kg ανά μονάδα (στρεμ., ζώα)</t>
  </si>
  <si>
    <t>Τιμή σε ΕΥΡΩ/Kg</t>
  </si>
  <si>
    <t>Α1</t>
  </si>
  <si>
    <t>Α2</t>
  </si>
  <si>
    <t>ΥΠΟΛΟΓΙΣΜΟΣ ΤΟΥ ΟΙΚΟΓΕΝΕΙΑΚΟΥ ΓΕΩΡΓΙΚΟΥ ΕΙΣΟΔΗΜΑΤΟΣ</t>
  </si>
  <si>
    <t>α%</t>
  </si>
  <si>
    <t>Α4</t>
  </si>
  <si>
    <t>Α3</t>
  </si>
  <si>
    <t>ΓΕΩΡΓΙΚΟ ΟΙΚΟΓΕΝΕΙΑΚΟ ΕΙΣΟΔΗΜΑ ΑΝΑ ΜΑΕ ΟΙΚΟΓΕΝΕΙΑΚΗΣ ΕΡΓΑΣΙΑΣ</t>
  </si>
  <si>
    <t>ΜΑΕ Οικογενειακής Εργασίας</t>
  </si>
  <si>
    <t>:</t>
  </si>
  <si>
    <t xml:space="preserve">Β1 </t>
  </si>
  <si>
    <t>ΕΚΤΙΜΗΣΗ ΤΗΣ ΑΚΑΘΑΡΙΣΤΗΣ ΠΡΟΣΟΔΟΥ</t>
  </si>
  <si>
    <t>Β2</t>
  </si>
  <si>
    <t>Β3</t>
  </si>
  <si>
    <t>Β4</t>
  </si>
  <si>
    <t>Ο ΣΥΝΤΑΚΤΗΣ</t>
  </si>
  <si>
    <t>ΝΑΙ</t>
  </si>
  <si>
    <t>ΟΧΙ</t>
  </si>
  <si>
    <t>ΒΙΩΣΙΜΗ</t>
  </si>
  <si>
    <t>ΕΝ ΔΥΝΑΜΕΙ ΒΙΩΣΙΜΗ</t>
  </si>
  <si>
    <t>ΦΘΙΝΟΥΣΑ ΜΕ ΔΥΝΑΤΟΤΗΤΑ ΑΝΑΚΑΜΨΗΣ</t>
  </si>
  <si>
    <t>ΜΙΚΡΗ</t>
  </si>
  <si>
    <t>ΑΛΛΟ:</t>
  </si>
  <si>
    <r>
      <t>2.</t>
    </r>
    <r>
      <rPr>
        <b/>
        <sz val="7"/>
        <rFont val="Times New Roman"/>
        <family val="1"/>
      </rPr>
      <t xml:space="preserve">       </t>
    </r>
    <r>
      <rPr>
        <b/>
        <sz val="9"/>
        <rFont val="Arial"/>
        <family val="2"/>
      </rPr>
      <t>ΑΡΙΘ. ΠΡΩΤΟΚΟΛΛΟΥ</t>
    </r>
  </si>
  <si>
    <t>ΤΡΟΠΟΣ ΔΗΜΙΟΥΡΓΙΑΣ  ΤΗΣ ΕΚΜΕΤΑΛΛΕΥΣΗΣ                        (ΣΕ ΣΤΡΕΜΜΑΤΑ)</t>
  </si>
  <si>
    <t>Ακαθάριστη αξία παραγωγής (ΕΥΡΩ)</t>
  </si>
  <si>
    <t>Αναμενόμενη επιδότηση (ΕΥΡΩ)</t>
  </si>
  <si>
    <t>Ακαθάριστη Πρόσοδος Προϊόντος (ΕΥΡΩ)</t>
  </si>
  <si>
    <t>Ακαθάριστη Πρόσοδος Εκμετάλλευσης (Σύνολο)</t>
  </si>
  <si>
    <t>Ημ/νια εγγραφής</t>
  </si>
  <si>
    <t>Έχετε υποβάλει ή εκκρεμεί άλλη αίτηση για ένταξη στο παρόν ή άλλο πρόγραμμα που αφορά τη γεωργική εκμετάλλευση;</t>
  </si>
  <si>
    <t>ΠΟΡΕΙΑ ΦΑΚΕΛΟΥ ΥΠΟΨΗΦΙΟΤΗΤΑΣ</t>
  </si>
  <si>
    <t>Αγροτικός συνεταιρισμός ή σύλλογος</t>
  </si>
  <si>
    <t>Παραγωγή                          σε Kg</t>
  </si>
  <si>
    <t>ΞΗΡΙΚΑ</t>
  </si>
  <si>
    <t>ΑΡΔΕΥΟΜΕΝΑ</t>
  </si>
  <si>
    <t>5 = 3 x 4</t>
  </si>
  <si>
    <t>7 = 5 x 6</t>
  </si>
  <si>
    <t>9 = 7 + 8</t>
  </si>
  <si>
    <t>Οριστική Παραχώρηση από Πρόωρη Συνταξιοδότηση</t>
  </si>
  <si>
    <t>ΟΙΚΟΓΕΝΕΙΑΚΗ                                           ΚΑΙ                                     ΣΥΝΟΛΙΚΗ                                                       ΑΠΑΣΧΟΛΗΣΗ                                                      ΣΤΗΝ ΕΚΜΕΤΑΛΛΕΥΣΗ                (ΣΕ ΜΑΕ)</t>
  </si>
  <si>
    <t>ΣΥΝΟΛΙΚΟ ΜΕΓΕΘΟΣ ΓΕΩΡΓΙΚΗΣ ΕΚΜΕΤΑΛΛΕΥΣΗΣ ΣΕ ΜΑΕ</t>
  </si>
  <si>
    <t>A/A</t>
  </si>
  <si>
    <t>Ιδιόκτητες</t>
  </si>
  <si>
    <t>Μισθωμένες</t>
  </si>
  <si>
    <r>
      <t>Α.</t>
    </r>
    <r>
      <rPr>
        <b/>
        <sz val="9"/>
        <color indexed="8"/>
        <rFont val="Times New Roman"/>
        <family val="1"/>
      </rPr>
      <t xml:space="preserve">      </t>
    </r>
    <r>
      <rPr>
        <b/>
        <sz val="9"/>
        <color indexed="8"/>
        <rFont val="Arial"/>
        <family val="2"/>
      </rPr>
      <t>Δ/ΝΣΗ ΑΓΡΟΤΙΚΗΣ ΑΝΑΠΤΥΞΗΣ:</t>
    </r>
  </si>
  <si>
    <r>
      <t>1.</t>
    </r>
    <r>
      <rPr>
        <b/>
        <sz val="9"/>
        <color indexed="8"/>
        <rFont val="Times New Roman"/>
        <family val="1"/>
      </rPr>
      <t>     </t>
    </r>
    <r>
      <rPr>
        <b/>
        <sz val="9"/>
        <color indexed="8"/>
        <rFont val="Arial"/>
        <family val="2"/>
      </rPr>
      <t>ΗΜΕΡΟΜΗΝΙΑ ΠΑΡΑΛΑΒΗΣ</t>
    </r>
  </si>
  <si>
    <t>(ΣΦΡΑΓΙΔΑ)</t>
  </si>
  <si>
    <r>
      <t>Β.</t>
    </r>
    <r>
      <rPr>
        <b/>
        <sz val="7"/>
        <color indexed="8"/>
        <rFont val="Times New Roman"/>
        <family val="1"/>
      </rPr>
      <t>     </t>
    </r>
    <r>
      <rPr>
        <b/>
        <sz val="9"/>
        <color indexed="8"/>
        <rFont val="Arial"/>
        <family val="2"/>
      </rPr>
      <t>ΠΕΡΙΦΕΡΕΙΑ:</t>
    </r>
  </si>
  <si>
    <r>
      <t>3.</t>
    </r>
    <r>
      <rPr>
        <b/>
        <sz val="7"/>
        <color indexed="8"/>
        <rFont val="Times New Roman"/>
        <family val="1"/>
      </rPr>
      <t xml:space="preserve">     </t>
    </r>
    <r>
      <rPr>
        <b/>
        <sz val="9"/>
        <color indexed="8"/>
        <rFont val="Arial"/>
        <family val="2"/>
      </rPr>
      <t>ΗΜΕΡΟΜΗΝΙΑ ΠΑΡΑΛΑΒΗΣ</t>
    </r>
  </si>
  <si>
    <r>
      <t>4.</t>
    </r>
    <r>
      <rPr>
        <b/>
        <sz val="7"/>
        <color indexed="8"/>
        <rFont val="Times New Roman"/>
        <family val="1"/>
      </rPr>
      <t xml:space="preserve">       </t>
    </r>
    <r>
      <rPr>
        <b/>
        <sz val="9"/>
        <color indexed="8"/>
        <rFont val="Arial"/>
        <family val="2"/>
      </rPr>
      <t>ΑΡΙΘ. ΠΡΩΤΟΚΟΛΛΟΥ</t>
    </r>
  </si>
  <si>
    <t xml:space="preserve">ΥΠΟΥΡΓΕΙΟ ΑΓΡΟΤΙΚΗΣ ΑΝΑΠΤΥΞΗΣ ΚΑΙ ΤΡΟΦΙΜΩΝ </t>
  </si>
  <si>
    <t>ΕΙΔΙΚΗ ΥΠΗΡΕΣΙΑ ΣΥΓΧΡΗΜΑΤΟΔΟΤΟΥΜΕΝΩΝ ΕΝΕΡΓΕΙΩΝ ΑΠΟΤΟ Ε.Γ.Τ.Π.Ε. - Π.</t>
  </si>
  <si>
    <t>Γραμματικές Γνώσεις                   (Τίτλος Σπουδών)</t>
  </si>
  <si>
    <t>Κύριο ταμείο ασφάλισης                   πριν την εγκατάσταση</t>
  </si>
  <si>
    <t xml:space="preserve">ΤΗΛ. </t>
  </si>
  <si>
    <t>Δ/νση Αγροτικής Ανάπτυξης (Γεωργίας)</t>
  </si>
  <si>
    <t xml:space="preserve"> ΣΧΕΔΙΟ ΔΡΑΣΗΣ</t>
  </si>
  <si>
    <t>Απόκτηση Επαρκούς Επαγγελματικής Ικανότητας</t>
  </si>
  <si>
    <t>Επιθυμητή κατεύθυνση μαθημάτων σύμφωνα με την κατεύθυνση της γεωργικής εκμετάλλευσης:</t>
  </si>
  <si>
    <t>2. Υφιστάμενη επαρκής επαγγελαμτική ικανότητα κατά την ημερομηνία εξέτασης του φακέλου υποψηφιότητας</t>
  </si>
  <si>
    <t>Τίτλος Σπουδών</t>
  </si>
  <si>
    <t>Ειδικότητα</t>
  </si>
  <si>
    <t>Έτος απόκτησης τίτλου</t>
  </si>
  <si>
    <t>ΜΟΝΑΔΕΣ</t>
  </si>
  <si>
    <t>ΠΟΣΟΣΤΟ %</t>
  </si>
  <si>
    <t>ΜΑΕ μελισσοκομίας</t>
  </si>
  <si>
    <t>Στη γεωργική εκμ/ση</t>
  </si>
  <si>
    <t>Προσαρμογή εκμετάλλευσης στα ελάχιστα κριτήρια περιβάλλοντος, υγιεινής και καλής διαβίωσης των ζώων, κατά τα οριζόμενα στην Υ.Α. 1378/21.2.2005 και τήρηση των ισχυουσών διατάξεων της εθνικής νομοθεσίας, σύμφωνα με το ακόλουθο σχέδιο:</t>
  </si>
  <si>
    <t>(διαπιστευμένος στο ΓΕΩΤΕΕ γεωτεχνικός)</t>
  </si>
  <si>
    <t>Υπογραφή …………………………...</t>
  </si>
  <si>
    <t>Ημερομηνία : …………………….…..</t>
  </si>
  <si>
    <t>Ημερομηνία ………………………………….</t>
  </si>
  <si>
    <t>Αρ. Δελτ. Παρ. Υπηρ. ……………………..</t>
  </si>
  <si>
    <t>Υπογραφή …..……………………..............</t>
  </si>
  <si>
    <t>Ονοματεπώνυμο ………..…………............</t>
  </si>
  <si>
    <t>ΑΦΜ .…………….……………....................</t>
  </si>
  <si>
    <t xml:space="preserve">Έκταση  (στρ.) </t>
  </si>
  <si>
    <t>Δ.Δ.</t>
  </si>
  <si>
    <t>Τοποθεσία</t>
  </si>
  <si>
    <t>Θέση Αγροτεμαχίου</t>
  </si>
  <si>
    <t>Αρδ.</t>
  </si>
  <si>
    <t>Ξηρ.</t>
  </si>
  <si>
    <t>4α</t>
  </si>
  <si>
    <t>4β</t>
  </si>
  <si>
    <t>Είδος καλλιέργειας</t>
  </si>
  <si>
    <t>Μέθοδος παραγωγής</t>
  </si>
  <si>
    <t>Βιολ. / Ο.Δ.</t>
  </si>
  <si>
    <t>Είδος εκτροφής</t>
  </si>
  <si>
    <t>Μεθοδος Παραγωγής</t>
  </si>
  <si>
    <t>Συμβατική</t>
  </si>
  <si>
    <t>Βιολογική</t>
  </si>
  <si>
    <t>ΜΕΛΙΣΣΟΚΟΜΙΑ</t>
  </si>
  <si>
    <t>Έδρα εκμετάλλευσης</t>
  </si>
  <si>
    <t>Αριθμός Μελισσοσμηνών</t>
  </si>
  <si>
    <t>Ε.</t>
  </si>
  <si>
    <t>ΒΟΣΚΟΤΟΠΟΙ</t>
  </si>
  <si>
    <t>Έκταση                 (στρ.)</t>
  </si>
  <si>
    <t>ΣΤ</t>
  </si>
  <si>
    <t>ΕΙΔΟΣ</t>
  </si>
  <si>
    <t>Θέση εγκατάστασης</t>
  </si>
  <si>
    <t>Έτος Α΄κατασκευής / αγοράς</t>
  </si>
  <si>
    <t>Έκταση κτίσματος (τ.μ.)</t>
  </si>
  <si>
    <t>Ημερομηνία</t>
  </si>
  <si>
    <t>ΓΕΩΡΓΙΚΑ ΚΤΙΣΜΑΤΑ - ΜΗΧΑΝΟΛΟΓΙΚΟΣ ΕΞΟΠΟΛΙΣΜΟΣ</t>
  </si>
  <si>
    <t>ΠΑΡΑΡΤΗΜΑ ΙΙ</t>
  </si>
  <si>
    <t>(όπως εκτιμά ότι θα διαμορφωθεί στα πλαίσια της στρατηγικής που θα επιλεγεί)</t>
  </si>
  <si>
    <t>ΕΙΔΙΚΟΣ ΚΩΔΙΚΟΣ ΤΟΠ:</t>
  </si>
  <si>
    <t xml:space="preserve">Ακαθάριστη Πρόσοδος (€)              </t>
  </si>
  <si>
    <t>Χ</t>
  </si>
  <si>
    <t>Γεωργικό Οικογενειακό Εισόδημα (€)</t>
  </si>
  <si>
    <t>ΕΥΕΡΓΕΤΗΜΑ / ΙΔΙΟΤΗΤΑ</t>
  </si>
  <si>
    <r>
      <t xml:space="preserve">Έχετε τύχει κάποιου από τα οφελήματα που παρέχονται από το Ν.2520/97 (φοροαπαλαγή, μείωση του κόστους αγροτικών κατασκευών, χαμηλότοκο δάνειο για την αγορά πρώτης κατοικίας, κατά προτεραιότητα χορήγηση ποσοστώσεων); Αν </t>
    </r>
    <r>
      <rPr>
        <b/>
        <u val="single"/>
        <sz val="7"/>
        <rFont val="Arial"/>
        <family val="2"/>
      </rPr>
      <t xml:space="preserve">ΝΑΙ </t>
    </r>
    <r>
      <rPr>
        <b/>
        <sz val="7"/>
        <rFont val="Arial"/>
        <family val="2"/>
      </rPr>
      <t>συμπληρώστε τον ακόλουθο πίνακα:</t>
    </r>
  </si>
  <si>
    <r>
      <t xml:space="preserve">Έχετε τύχει φοροαπαλλαγής για την αγορά, μεταβίβαση κλπ περιουσιακών στοιχείων της εκμετάλλευσης; Αν </t>
    </r>
    <r>
      <rPr>
        <b/>
        <u val="single"/>
        <sz val="7"/>
        <rFont val="Arial"/>
        <family val="2"/>
      </rPr>
      <t>ΝΑΙ</t>
    </r>
    <r>
      <rPr>
        <b/>
        <sz val="7"/>
        <rFont val="Arial"/>
        <family val="2"/>
      </rPr>
      <t xml:space="preserve"> συμπληρώστε τον ακόλουθο πίνακα</t>
    </r>
  </si>
  <si>
    <r>
      <t xml:space="preserve">Έχετε λάβει οικονομικές ενισχύσεις την τελευταία 5ετία για τη γεωργική εκμετάλλευση; Αν </t>
    </r>
    <r>
      <rPr>
        <b/>
        <u val="single"/>
        <sz val="7"/>
        <rFont val="Arial"/>
        <family val="2"/>
      </rPr>
      <t>ΝΑΙ</t>
    </r>
    <r>
      <rPr>
        <b/>
        <sz val="7"/>
        <rFont val="Arial"/>
        <family val="2"/>
      </rPr>
      <t xml:space="preserve"> συμπληρώστε τον ακόλουθο πίνακα</t>
    </r>
  </si>
  <si>
    <r>
      <t xml:space="preserve">Έχετε τύχει άδειας πωλητού λαϊκών αγορών; Αν </t>
    </r>
    <r>
      <rPr>
        <b/>
        <u val="single"/>
        <sz val="7"/>
        <rFont val="Arial"/>
        <family val="2"/>
      </rPr>
      <t xml:space="preserve">ΝΑΙ </t>
    </r>
    <r>
      <rPr>
        <b/>
        <sz val="7"/>
        <rFont val="Arial"/>
        <family val="2"/>
      </rPr>
      <t>προσδιορίστε την ημερομηνία έκδοσής της</t>
    </r>
  </si>
  <si>
    <r>
      <t xml:space="preserve">Έχετε τύχει άδειας αγροτικού αυτοκινήτου; Αν </t>
    </r>
    <r>
      <rPr>
        <b/>
        <u val="single"/>
        <sz val="7"/>
        <rFont val="Arial"/>
        <family val="2"/>
      </rPr>
      <t xml:space="preserve">ΝΑΙ </t>
    </r>
    <r>
      <rPr>
        <b/>
        <sz val="7"/>
        <rFont val="Arial"/>
        <family val="2"/>
      </rPr>
      <t>προσδιορίστε την ημερομηνία έκδοσής της</t>
    </r>
  </si>
  <si>
    <r>
      <t xml:space="preserve">Έχετε καρτέλλα σε κάποιο πιστωτικό ίδρυμα για δραστηριότητες που αφορούν τη γεωργική εκμετάλλευση; Αν </t>
    </r>
    <r>
      <rPr>
        <b/>
        <u val="single"/>
        <sz val="7"/>
        <rFont val="Arial"/>
        <family val="2"/>
      </rPr>
      <t xml:space="preserve">ΝΑΙ </t>
    </r>
    <r>
      <rPr>
        <b/>
        <sz val="7"/>
        <rFont val="Arial"/>
        <family val="2"/>
      </rPr>
      <t>συμπληρώστε τον ακόλουθο πίνακα</t>
    </r>
  </si>
  <si>
    <r>
      <t xml:space="preserve">Είστε μέλος αγροτικού συνεταιρισμού ή συλλόγου; Αν </t>
    </r>
    <r>
      <rPr>
        <b/>
        <u val="single"/>
        <sz val="7"/>
        <rFont val="Arial"/>
        <family val="2"/>
      </rPr>
      <t>ΝΑΙ</t>
    </r>
    <r>
      <rPr>
        <b/>
        <sz val="7"/>
        <rFont val="Arial"/>
        <family val="2"/>
      </rPr>
      <t xml:space="preserve"> συμπληρώστε τον ακόλουθο πίνακα</t>
    </r>
  </si>
  <si>
    <r>
      <t xml:space="preserve">Έχετε κάνει έναρξη γεωργικού ή αγροτικού επαγγέλματος στη Δ.Ο.Υ.; Αν </t>
    </r>
    <r>
      <rPr>
        <b/>
        <u val="single"/>
        <sz val="7"/>
        <rFont val="Arial"/>
        <family val="2"/>
      </rPr>
      <t>ΝΑΙ</t>
    </r>
    <r>
      <rPr>
        <b/>
        <sz val="7"/>
        <rFont val="Arial"/>
        <family val="2"/>
      </rPr>
      <t xml:space="preserve"> προσδιορίστε την ημερομηνία</t>
    </r>
  </si>
  <si>
    <r>
      <t xml:space="preserve">Έχετε κάνει διακοπή εξωγεωργικού επαγγέλματος; Αν </t>
    </r>
    <r>
      <rPr>
        <b/>
        <u val="single"/>
        <sz val="7"/>
        <rFont val="Arial"/>
        <family val="2"/>
      </rPr>
      <t>ΝΑΙ</t>
    </r>
    <r>
      <rPr>
        <b/>
        <sz val="7"/>
        <rFont val="Arial"/>
        <family val="2"/>
      </rPr>
      <t xml:space="preserve"> προσδιορίστε την ημερομηνία</t>
    </r>
  </si>
  <si>
    <r>
      <t xml:space="preserve">Έχετε πραγματοποιήσει αγορές εφοδίων - πωλήσεις προϊόντων της γεωργικής εκμετάλλευσης; Αν </t>
    </r>
    <r>
      <rPr>
        <b/>
        <u val="single"/>
        <sz val="7"/>
        <rFont val="Arial"/>
        <family val="2"/>
      </rPr>
      <t>ΝΑΙ</t>
    </r>
    <r>
      <rPr>
        <b/>
        <sz val="7"/>
        <rFont val="Arial"/>
        <family val="2"/>
      </rPr>
      <t xml:space="preserve"> προσδιορίστε την ημερομηνία του πρώτου παραστατικού (τιμολογίου)</t>
    </r>
  </si>
  <si>
    <r>
      <t xml:space="preserve">Η ευθύνη της διαχείρισης της γεωργικής εκμετάΛλευσης (αρχηγία) σας μεταβιβάστηκε από άλλο πρόσωπο π.χ. Πατέρα, σύζυγο κλπ; Αν </t>
    </r>
    <r>
      <rPr>
        <b/>
        <u val="single"/>
        <sz val="7"/>
        <rFont val="Arial"/>
        <family val="2"/>
      </rPr>
      <t>ΝΑΙ</t>
    </r>
    <r>
      <rPr>
        <b/>
        <sz val="7"/>
        <rFont val="Arial"/>
        <family val="2"/>
      </rPr>
      <t xml:space="preserve"> προσδιορίστε την ημερομηνία μεταβίβασης και τον προηγούμενο αρχηγό.</t>
    </r>
  </si>
  <si>
    <t>Από τη συνεκτίμηση των ανωτέρω στοιχείων θεωρώ ότι η ημερομηνία που εγκαταστάθηκα για πρώτη φορά σε δική μου γεωργική εκμετάλλευση και απέκτησα για πρώτη φορά την ιδιότητα του αρχηγού της, είναι η ακόλουθη:</t>
  </si>
  <si>
    <t>Γεωργικό Οικογενειακό Εισόδημα ανά ΜΑΕ Οικογενειακής Εργασίας (€)</t>
  </si>
  <si>
    <t>Υπογραφή…..………….………………………….……...</t>
  </si>
  <si>
    <t>Αρ. Δελτ. Παρ. Υπηρ. …….……………..……………….</t>
  </si>
  <si>
    <t xml:space="preserve">Επικυρωμένο αντίγραφο δύο (2) όψεων της Αστυνομικής Ταυτότητας ή επικυρωμένο αντίγραφο του Διαβατηρίου ή άλλου εγγράφου που να αποδεικνύει την ηλικία, υπηκοότητα κ.λ.π. </t>
  </si>
  <si>
    <t>Τίτλοι ιδιοκτησίας νομίμως μετεγγεγραμμένοι</t>
  </si>
  <si>
    <t>Μισθωτήρια 10ετους τουλάχιστον διάρκειας, νομίμως μετεγγεγραμμένα</t>
  </si>
  <si>
    <t>Άδεια εισόδου ή αντίγραφα των καταστάσεων εισόδου στους κοινοτικούς βοσκοτόπους</t>
  </si>
  <si>
    <t>Βεβαίωση ποσόστωσης η δικαιωμάτων καλλιέργειας, όπου απαιτείται</t>
  </si>
  <si>
    <t>Απόφαση οριστικής ένταξης ή προέγκριση στην περίπτωση δημιουργίας της εκμετάλλευσης από Πρόωρη Συνταξιοδότηση</t>
  </si>
  <si>
    <t>Τιμολόγιο Πώλησης ή Δελτίο Αποστολής (περίπτωση ειδικού καθεστώτος ΦΠΑ) για την αγορά του ζωικού κεφαλαίου ή μελισσοσμηνών</t>
  </si>
  <si>
    <t>Αποδεικτικό δωρεάς εν ζωή ζωικού κεφαλαίου ή μελισσοσμηνών εφόσον η παραχώρηση έγινε από τους γονείς, θεωρημάνο από τη Δ/νση Αγροτικής Ανάπτυξης της Ν.Α.</t>
  </si>
  <si>
    <t>Βεβαίωση της Δ/νσης Αγροτικής Ανάπτυξης της Ν.Α., από την οποία προκύπτει η ύπαρξη του ζωικού κεφαλαίου ή των μελισσοσμηνών που μεταβιβάζονται, εφόσον δεν έχουν θεωρηθεί τα δικαιολογητικά μεταβίβασης από την ίδια για βεβαία χρονολογία, αληθές περιεχόμενο και γνήσιο υπογραφής των συμβαλλομένων.</t>
  </si>
  <si>
    <t>Επικυρωμένο αντίγραφο μελισσοκομικού βιβλιαρίου υποψηφίου</t>
  </si>
  <si>
    <t>Επικυρωμένο αντίγραφο μελισσοκομικού βιβλιαρίου παραχωρούνται, από όπου θα φαίνεται η σχετική μείωση</t>
  </si>
  <si>
    <t>Αντίγραφα Δηλώσεων Φορολογίας Εισοδήματος Ε1 &amp; Ε3 των τριών τελευταίων ετών (και του/της συζύγου εφόσον δεν υπάρχει κοινή δήλωση των δύο συζύγων στην τριετία)</t>
  </si>
  <si>
    <t>Υπεύθυνη δήλωση ότι το περιεχόμενο των αντιγράφων της φορολογικής δήλωσης είναι αληθές και ίδιο με το υποβληθές στη ΔΟΥ αντίγραφο, εφόσον τα αντίγραφα που υποβάλλονται δεν είναι επικυρωμένα από τη ΔΟΥ</t>
  </si>
  <si>
    <t>Αντίγραφα Δηλώσεων Ε9 (Αρχικής και όλων των επόμενων μεταβολών και των δύο συζύγων)</t>
  </si>
  <si>
    <t>Εκκαθαριστικά φόρου εισοδήματος των τριών τελευταίων ετών και των δύο συζύγων</t>
  </si>
  <si>
    <t>Εφόσον δεν έχουν υποβληθεί δηλώσεις φορολογίας εισοδήματος των δύο συζύγων, υπεύθυνη δήλωση προς την οικεία ΔΟΥ στην οποία υα βεβαιώνεται από τη ΔΟΥ ότι δεν έχουν υποβληθεί δηλώσεις</t>
  </si>
  <si>
    <t>Πιστοποιητικό Οικογενειακής Κατάστασης</t>
  </si>
  <si>
    <t>Επικυρωμένο αντίγραφο τίτλου σπουδών</t>
  </si>
  <si>
    <t>Βεβαίωση Δημάρχου ή Κοινοτάρχη για το μόνιμο της κατοικίας του υποψηφίου</t>
  </si>
  <si>
    <t>Πιστοποιητικό στρατολογικής κατάστασης Τύπου Α ή Β του υποψηφίου</t>
  </si>
  <si>
    <t>Υπεύθυνση Δήλωση του εκμισθωτή , εφόσον είναι γεωργός, για τη βιωσιμότητα του εναπομένοντος κ.λπ.</t>
  </si>
  <si>
    <t>Δικαιολογητικά και παραστατικά που αποδεικνύουν τη διακοπή προηγούμενου επαγγέλματος του υποψήφιου</t>
  </si>
  <si>
    <t>Δικαιολογητικά που αποδεικνύουν τη διάρκεια και το χρονικό διάστημα απασχόλησης για εποχιακή ή με σύμβαση ορισμένου χρόνου ή με ημερομίσθιο αμειβόμενη εργασία του υποψηφίου</t>
  </si>
  <si>
    <t>Αποδεικτικά στοιχεία της ημερομηνίας πρώτης εγκατάστασης</t>
  </si>
  <si>
    <t>Στοιχεία καταγραφής στο ελαιοκομικό ή αμπελουργικό Μητρώο</t>
  </si>
  <si>
    <t>Αντίγραφο Δελτίου Παροχής Υπηρεσίων του συντάκτη</t>
  </si>
  <si>
    <t>ΛΙΣΤΑ ΔΙΚΑΙΟΛΟΓΗΤΙΚΩΝ ΥΠΟΒΟΛΗΣ ΣΥΝΗΜΜΕΝΩΝ                                                    ΤΟΥ ΦΑΚΕΛΟΥ ΥΠΟΨΗΦΙΟΤΗΤΑΣ</t>
  </si>
  <si>
    <t>Δεν έχω τύχει ενίσχυσης στο παρελθόν ως Νέος Γεωργός και δεν έχω υποβάλλει ταυτόχρονα ούτε εκκρεμεί άλλη αίτηση για να ενισχυθώ από το ίδιο ή άλλο πρόγραμμα για πριμοδότηση πρώτης εγκατάστασης και ο / η σύζυγός μου δεν είναι κατά κύρια απασχόληση γεωργός, ούτε είναι αρχηγός γεωργικής εκμετάλλευσης την οποία λειτουργούσε, ούτε λάμβανε ενισχύσεις που χορηγούνται σε αρχηγούς γεωργικών εκμετάλλευσεων κατά τα προηγούμενα έτη.</t>
  </si>
  <si>
    <t>(γνωρίζω ότι εφ΄όσον εντός του χρονικού αυτού διαστήματος δεν επιτύχω έστω και ένα από τους στόχους αυτούς, αυτό αποτελεί αθέτηση των συμβατικών υποχρεώσεων και συνεπάγεται απένταξη μου από το μέτρο και επιστροφή σαν αχρεωστήτως καταβληθέντων των ενισχύσεων που θα έχω λάβει)</t>
  </si>
  <si>
    <t xml:space="preserve">1. </t>
  </si>
  <si>
    <t xml:space="preserve">2. </t>
  </si>
  <si>
    <t xml:space="preserve">3. </t>
  </si>
  <si>
    <t xml:space="preserve">4. </t>
  </si>
  <si>
    <t xml:space="preserve">5. </t>
  </si>
  <si>
    <t xml:space="preserve">6.  </t>
  </si>
  <si>
    <t>7.</t>
  </si>
  <si>
    <t xml:space="preserve">8. </t>
  </si>
  <si>
    <t>9.</t>
  </si>
  <si>
    <t xml:space="preserve">11. </t>
  </si>
  <si>
    <t xml:space="preserve">12. </t>
  </si>
  <si>
    <t>13.</t>
  </si>
  <si>
    <t xml:space="preserve">14. </t>
  </si>
  <si>
    <t xml:space="preserve">15. </t>
  </si>
  <si>
    <t xml:space="preserve">16. </t>
  </si>
  <si>
    <t xml:space="preserve">17. </t>
  </si>
  <si>
    <t>Όλα τα στοιχεία στα συμπληρωμένα πεδία της αίτησης, του σχεδίου δράσης και των παραρτημάτων είναι αληθή, και δύναμαι, εφόσον μου ζητηθεί, να προσκομίσω αποδεικτικά στοιχεία.</t>
  </si>
  <si>
    <t>Η έντυπη και η ηλεκτρονική μορφή του φακέλου υποψηφιότητας είναι πανομοιότυπες.</t>
  </si>
  <si>
    <t>Όλα τα ασυμπλήρωτα πεδία της αίτησης, του σχεδίου δράσης και των παραρτημάτων δεν έχουν εφαρμογή στο πρόσωπό μου και δύναμαι, εφόσον μου ζητηθεί, να το αποδείξω.</t>
  </si>
  <si>
    <t>Διαθέτω πλήρη δικαιοπρακτική ικανότητα.</t>
  </si>
  <si>
    <t>Είμαι κάτοχος γεωργικής εκμετάλλευσης, τα πλήρη και ακριβή στοιχεία της οποίας είναι αυτά που παρουσιάζονται στο Παράρτημα Ι (Υφιστάμενη Κατάσταση).</t>
  </si>
  <si>
    <t>Δεν ασκώ μόνιμη εξωαγροτική απασχόληση, εξαρτημένη ή όχι, και δεν θα αφιερώνω, μετά την εγκατάστασή μου για δραστηριότητες εκτός γεωργικής εκμετάλλευσης, χρόνο μεγαλύτερο του 50% του συνολικού χρόνου απασχόλησης ετησίως.</t>
  </si>
  <si>
    <t>Κατά το εξεταζόμενο έτος 200_ , το ατομικό εξωαγροτικό μου εισόδημα δεν υπερβαίνει τα 7.500,00 ΕΥΡΩ και το συνολικό οικογενειακό μου εισόδημα από όλες τις πηγές δεν υπερβαίνει τα 22.500,00 ΕΥΡΩ.</t>
  </si>
  <si>
    <t xml:space="preserve">Δεν είμαι υπήκοος κράτους που βρίσκεται εκτός της Ευρωπαïκής Ένωσης.
Δεν είμαι άμεσα συνταξιοδοτούμενος από οποιοδήποτε ταμείο του εσωτερικού ή εξωτερικού και δεν λαμβάνω επίδομα αναπηρίας με ποσοστό αναπηρίας ίσο ή μεγαλύτερο του 67%.
Δεν είμαι μαθητής / μαθήτρια, σπουδαστής / σπουδάστρια, φοιτητής / φοιτήτρια.
Δεν υπηρετώ τη στρατιωτική μου θητεία και δεν υπέχω υποχρέωση στρατιωτικής θητείας.
Δεν εκτίω ποινή φυλάκισης ή δεν έχω καταδικαστεί και δεν εκκρεμεί σε βάρος μου δίωξη για καλλιέργεια, εμπορία, διάθεση ναρκωτικών ουσιών, ζωοκλοπή, καταστροφή του περιβάλλοντος.
</t>
  </si>
  <si>
    <t xml:space="preserve">10.1 
10.2 
10.3 
10.4 10.5
</t>
  </si>
  <si>
    <t xml:space="preserve">Αποδέχομαι τη διασταύρωση των στοιχείων που έχω δηλώσει ή έχω αφήσει ασυμπλήρωτα με επίσημα στοιχεία του Κράτους και των λοιπών Δημόσιων Υπηρεσιών (Στοιχεία Εθνικού Κτηματολογίου, του Υπουργείου Αγροτικής Ανάπτυξης και Τροφίμων, του φορολογικού TAXIS, του ασφαλιστικού συστήματος της χώρας κλπ.). </t>
  </si>
  <si>
    <t>Αναλαμβάνω την υποχρέωση σε χρονικό διάστημα το οποίο καθορίζεται από την απόφαση δημοσιοποίησης και αρχίζει από τη ημερομηνία της πρώτης εγκατάστασης δηλαδή μέχρι την … / … / 200_  να επιτύχω τους ακόλουθους δεσμευτικούς στόχους:</t>
  </si>
  <si>
    <t>Αναλαμβάνω για χρονικό διάστημα δέκα ετών από τη ημερομηνία ένταξής μου στο μέτρο, τις ακόλουθες μακροχρόνιες υποχρεώσεις:</t>
  </si>
  <si>
    <t>Έχω λάβει γνώση των όρων και προϋποθέσεων καθώς και των επιπτώσεων που θα έχω στην περίπτωση αθέτησής τους και τους αποδέχομαι.</t>
  </si>
  <si>
    <t>Γνωρίζω ότι στις ενισχύσεις που θα λάβω, εφόσον κριθώ δικαιούχος, το Ευρωπαϊκό Γεωργικό Ταμείο Προσανατολισμού Εγγυήσεων (FEOGA) Τμήμα Προσανατολισμού συμμετέχει απολογιστικά με ποσοστό 70%.</t>
  </si>
  <si>
    <t>Τα στοιχεία του ιδιοκτήτη ή εκμισθωτή της μόνιμης κατοικίας μου είναι τα ακόλουθα:</t>
  </si>
  <si>
    <t>18.</t>
  </si>
  <si>
    <t>Τα ακριβή στοιχεία του προσωπικού μου τραπεζικού λογαριασμού, στον οποίον επιθυμώ να κατατίθενται, εφόσον κριθώ δικαιούχος, οι οικονομικές ενισχύσεις, είναι τα ακόλουθα:</t>
  </si>
  <si>
    <t>Να είμαι εγγεγραμμένος στον ΟΓΑ ως κύριο ταμείο ασφάλισης και να καταβάλω τις οφειλόμενες εισφορές.</t>
  </si>
  <si>
    <t>Να αποκτήσω επαρκή επαγελματική ικανότητα αναλόγου κατευθύνσεως με την κατεύθυνση της γεωργικής μου εκμετάλλευσης.</t>
  </si>
  <si>
    <t>Να αποκτήσω την ιδιότητα του κατά κύρια απασχόληση γεωργού ή του κατά κύρια απασχόληση αγρότη.</t>
  </si>
  <si>
    <t>Να προσαρμόσω την εκμετάλλευση στα ελάχιστα κριτήρια περιβάλλοντος, υγιεινής και καλής διαβίωσης των ζώων.</t>
  </si>
  <si>
    <t>Να επιτύχω τους ποιοτικούς και ποσοτικούς στόχους της γεωργικής εκμετάλλευσης και του γεωργικού οικογενειακού εισοδήματος, που προσδιορίζονται στο σχέδιο δράσης.</t>
  </si>
  <si>
    <t xml:space="preserve">12.1 </t>
  </si>
  <si>
    <t xml:space="preserve">12.2 </t>
  </si>
  <si>
    <t xml:space="preserve">12.3 </t>
  </si>
  <si>
    <t xml:space="preserve">12.4 </t>
  </si>
  <si>
    <t xml:space="preserve">12.5 </t>
  </si>
  <si>
    <t xml:space="preserve">13.1 </t>
  </si>
  <si>
    <t>13.2</t>
  </si>
  <si>
    <t xml:space="preserve">13.3 </t>
  </si>
  <si>
    <t xml:space="preserve">13.4 </t>
  </si>
  <si>
    <t xml:space="preserve">13.5 </t>
  </si>
  <si>
    <t xml:space="preserve">13.7 </t>
  </si>
  <si>
    <t>13.8</t>
  </si>
  <si>
    <t>Να τηρώ απλοποιημένη λογιστική για την παρακολούθηση των παραγωγικών και οικονομικών στοιχείων της εκμετάλλευσής μου.</t>
  </si>
  <si>
    <t>Να διατηρήσω από την ημερομηνία επίτευξης του δεσμευτικού στόχου την οικονομική βιωσιμότητα της γεωργικής εκμετάλλευσης τουλάχιστον στο επίπεδο για το οποίο, εφόσον κριθώ δικαιούχος, θα ενισχυθώ.</t>
  </si>
  <si>
    <t>Να παραμείνω στον τόπο της μόνιμης κατοικίας που έχω δηλώσει.</t>
  </si>
  <si>
    <t>Να διατηρήσω την ιδιότητα του κατά κύρια απασχόληση αγρότη ή κατ' ελάχιστον αυτή του μερικής απασχόλησης γεωργού, δηλαδή να αντλώ το 25% του συνολικού μου εισοδήματος από γεωργικές δραστηριότητες που ασκούνται στα όρια της γεωργικής εκμετάλλευσής μου και να μην αφιερώνω για δραστηριότητες εκτός της εκμετάλλευσής μου  χρόνο μεγαλύτερο του 50% της συνολικής μου απασχόλησης, από το πέρας της ανώτατης προθεσμίας ή της ανώτατης ημερομηνίας επίτευξης των δεσμευτικών στόχων.</t>
  </si>
  <si>
    <t>Να μην εμπλακώ σε ενέργειες που έχουν σχέση με την κατοχή, εμπορία, διάθεση ναρκωτικών ουσιών, ζωοκλοπή, καταστροφή του περιβάλλοντος και απάτη σε βάρος του Δημοσίου.</t>
  </si>
  <si>
    <t>Να δέχομαι και να διευκολύνω τους ελέγχους που πραγματοποιούν τα εθνικά και κοινοτικά όργανα και να συμμορφώνομαι με τις υποδείξεις τους.</t>
  </si>
  <si>
    <t>Να υποβάλλω κατ΄ έτος στην αρμόδια Δ.Ο.Υ. φορολογική δήλωση από την ένταξή μου στο πρόγραμμα.</t>
  </si>
  <si>
    <t xml:space="preserve">  Ο/Η </t>
  </si>
  <si>
    <t>Δεκαετής νόμιμη παραχώρηση χρήσης του εξ΄ αδιαιρέτου ποσοστού από συνιδιοκτήτες εκτάσεων</t>
  </si>
  <si>
    <t>Ιδιωτικό συμφωνητικό για την αγορά ζώων ή μελισσοσμηνών από άλλο κτηνοτρόφο ή μελισσοκόμο θεωρημάνο από την Δ/νση Αγροτικής Ανάπτυξης της Ν.Α.</t>
  </si>
  <si>
    <t>Αποδεικτικά στοιχεία μεταβίβασης του συνόλου της οικογενειακής γεωργικής εκμετάλλευσης του εκμισθωτή (Πιστοποιητικό Υποθηκοφυλακείου ή Ε9 εκμισθωτή)</t>
  </si>
  <si>
    <t>Οδός - Αριθμός - Τ.Κ.</t>
  </si>
  <si>
    <t>Ολοκληρ. Διαχείριση</t>
  </si>
  <si>
    <t>1. Υποχρέωση παρακολούθησης θεωρητικής και πρακτικής άσκησης διάρκειας 150 έως 300 ωρών, τα οποία οργανώνονται από  τον ΟΓΕΕΚΑ-ΔΗΜΗΤΡΑ:</t>
  </si>
  <si>
    <t>Απασχόληση σε γεωργικές δραστηριότητες για χρονικό διάστημα μέχρι 3 ετών και βεβαίωση παρακολούθησης μαθημάτων αρμοδιότητας Υπουργείου Αγροτικής Ανάπτυξης και Τροφίμων τουλάχιστον 150 ωρών ανάλογης κατεύθυνσης με τη γεωργική εκμετάλλευση:</t>
  </si>
  <si>
    <t>Πτυχιούχοι γεωτεχνικοί και τεχνολόγοι γεωπονίας καθώς και απόφοιτοι των ΤΕΕ, ΤΕΛ, ΙΕΚ και ΤΕΣ ειδικότητας ανάλογης με την κατεύθυνση της γεωργικής εκμετάλλευσης:</t>
  </si>
  <si>
    <t>Βεβαίωση παρακολούθησης μαθημάτων διάρκειας τουλάχιστον 300 ωρών, αρμοδιότητας Υπουργείου Αγροτικής Ανάπτυξης και Τροφίμων ανάλογης κατεύθυνσης με γεωργική εκμετάλλευση:</t>
  </si>
  <si>
    <t>13.6</t>
  </si>
  <si>
    <t xml:space="preserve">Να υποβάλλω κατ΄ έτος στο φορέα επίβλεψης τα δικαιολογητικά που θα ζητούνται για την πιστοποίηση της τήρησης των συμβατικών μακροχρονίων υποχρεώσεων. </t>
  </si>
  <si>
    <t xml:space="preserve">                  Αρ. Δελτ. Παρ. Υπηρ. …………………</t>
  </si>
  <si>
    <t>ΔΑΝΕΙΟΔΟΤΗΘΕΙΣΑ ΔΡΑΣΤΗΡΙΟΤΗΤΑ</t>
  </si>
  <si>
    <t>Βιο./ Ο.Δ.</t>
  </si>
  <si>
    <t xml:space="preserve">ΓΕΝΙΚΟ ΣΥΝΟΛΟ  </t>
  </si>
  <si>
    <t>Έλεγχος συνολικών ΜΑΕ                 (64, 66 και 67)</t>
  </si>
  <si>
    <t>Έλεγχος συνολικών ΜΑΕ                   (64, 66 και 67)</t>
  </si>
  <si>
    <t>RegionID</t>
  </si>
  <si>
    <t>RegEntNameGR</t>
  </si>
  <si>
    <t>ΑΝΑΤΟΛΙΚΗ ΜΑΚΕΔΟΝΙΑ-ΘΡΑΚΗ</t>
  </si>
  <si>
    <t>ΚΕΝΤΡΙΚΗ ΜΑΚΕΔΟΝΙΑ</t>
  </si>
  <si>
    <t>ΔΥΤΙΚΗ ΜΑΚΕΔΟΝΙΑ</t>
  </si>
  <si>
    <t>ΘΕΣΣΑΛΙΑ</t>
  </si>
  <si>
    <t>ΗΠΕΙΡΟΣ</t>
  </si>
  <si>
    <t>ΙΟΝΙΟΙ ΝΗΣΟΙ</t>
  </si>
  <si>
    <t>ΔΥΤΙΚΗ ΕΛΛΑΔΑ</t>
  </si>
  <si>
    <t>ΣΤΕΡΕΑ ΕΛΛΑΔΑ</t>
  </si>
  <si>
    <t>ΠΕΛΟΠΟΝΝΗΣΟΣ</t>
  </si>
  <si>
    <t>ΑΤΤΙΚΗ</t>
  </si>
  <si>
    <t>ΒΟΡΕΙΟ ΑΙΓΑΙΟ</t>
  </si>
  <si>
    <t>ΝΟΤΙΟ ΑΙΓΑΙΟ</t>
  </si>
  <si>
    <t>ΚΡΗΤΗ</t>
  </si>
  <si>
    <t>RADeptID</t>
  </si>
  <si>
    <t>RADeptNameGR</t>
  </si>
  <si>
    <t>ΕΒΡΟΥ</t>
  </si>
  <si>
    <t>ΟΡΕΣΤΙΑΔΑΣ</t>
  </si>
  <si>
    <t>ΞΑΝΘΗΣ</t>
  </si>
  <si>
    <t>ΡΟΔΟΠΗΣ</t>
  </si>
  <si>
    <t>ΔΡΑΜΑΣ</t>
  </si>
  <si>
    <t>ΚΑΒΑΛΑΣ</t>
  </si>
  <si>
    <t>ΗΜΑΘΙΑΣ</t>
  </si>
  <si>
    <t>ΘΕΣΣΑΛΟΝΙΚΗΣ</t>
  </si>
  <si>
    <t>ΚΙΛΚΙΣ</t>
  </si>
  <si>
    <t>ΠΕΛΛΑΣ</t>
  </si>
  <si>
    <t>ΓΙΑΝΝΙΤΣΩΝ</t>
  </si>
  <si>
    <t>ΠΙΕΡΙΑΣ</t>
  </si>
  <si>
    <t>ΣΕΡΡΩΝ</t>
  </si>
  <si>
    <t>ΧΑΛΚΙΔΙΚΗΣ</t>
  </si>
  <si>
    <t>ΓΡΕΒΕΝΩΝ</t>
  </si>
  <si>
    <t>ΚΑΣΤΟΡΙΑΣ</t>
  </si>
  <si>
    <t>ΚΟΖΑΝΗΣ</t>
  </si>
  <si>
    <t>ΦΛΩΡΙΝΑΣ</t>
  </si>
  <si>
    <t>ΚΑΡΔΙΤΣΑΣ</t>
  </si>
  <si>
    <t>ΛΑΡΙΣΑΣ</t>
  </si>
  <si>
    <t>ΜΑΓΝΗΣΙΑΣ</t>
  </si>
  <si>
    <t>ΤΡΙΚΑΛΩΝ</t>
  </si>
  <si>
    <t>ΑΡΤΑΣ</t>
  </si>
  <si>
    <t>ΘΕΣΠΡΩΤΙΑΣ</t>
  </si>
  <si>
    <t>ΙΩΑΝΝΙΝΩΝ</t>
  </si>
  <si>
    <t>ΠΡΕΒΕΖΑΣ</t>
  </si>
  <si>
    <t>ΖΑΚΥΝΘΟΥ</t>
  </si>
  <si>
    <t>ΚΕΡΚΥΡΑΣ</t>
  </si>
  <si>
    <t>ΚΕΦΑΛΛΗΝΙΑΣ</t>
  </si>
  <si>
    <t>ΛΕΥΚΑΔΑΣ</t>
  </si>
  <si>
    <t>ΑΙΤΩΛΟΑΚΑΡΝΑΝΙΑΣ</t>
  </si>
  <si>
    <t>ΑΧΑΪΑΣ</t>
  </si>
  <si>
    <t>ΗΛΕΙΑΣ</t>
  </si>
  <si>
    <t>ΒΟΙΩΤΙΑΣ</t>
  </si>
  <si>
    <t>ΕΥΒΟΙΑΣ</t>
  </si>
  <si>
    <t>ΕΥΡΥΤΑΝΙΑΣ</t>
  </si>
  <si>
    <t>ΦΘΙΩΤΙΔΑΣ</t>
  </si>
  <si>
    <t>ΦΩΚΙΔΑΣ</t>
  </si>
  <si>
    <t>ΑΡΓΟΛΙΔΑΣ</t>
  </si>
  <si>
    <t>ΑΡΚΑΔΙΑΣ</t>
  </si>
  <si>
    <t>ΚΟΡΙΝΘΙΑΣ</t>
  </si>
  <si>
    <t>ΛΑΚΩΝΙΑΣ</t>
  </si>
  <si>
    <t>ΤΡΙΦΥΛΛΙΑΣ</t>
  </si>
  <si>
    <t>ΜΕΣΣΗΝΙΑΣ</t>
  </si>
  <si>
    <t>ΑΝΑΤ. ΑΤΤΙΚΗΣ</t>
  </si>
  <si>
    <t>ΔΥΤ. ΑΤΤΙΚΗΣ</t>
  </si>
  <si>
    <t>ΠΕΙΡΑΙΩΣ</t>
  </si>
  <si>
    <t>ΧΙΟΥ</t>
  </si>
  <si>
    <t>ΛΕΣΒΟΥ</t>
  </si>
  <si>
    <t>ΣΑΜΟΥ</t>
  </si>
  <si>
    <t>ΔΩΔΕΚΑΝΗΣΟΥ</t>
  </si>
  <si>
    <t>ΚΥΚΛΑΔΩΝ</t>
  </si>
  <si>
    <t>ΗΡΑΚΛΕΙΟΥ</t>
  </si>
  <si>
    <t>ΛΑΣΙΘΙΟΥ</t>
  </si>
  <si>
    <t>ΡΕΘΥΜΝΟΥ</t>
  </si>
  <si>
    <t>ΧΑΝΙΩΝ</t>
  </si>
  <si>
    <t>ΗΜΕΡΑ/ΜΗΝΑΣ/ΕΤΟΣ</t>
  </si>
  <si>
    <t>ΝΑΙ/ΟΧΙ/(ΔΕΝ ΑΠΑΙΤΕΙΤΑΙ)</t>
  </si>
  <si>
    <t>ΟΝΟΜΑΣΙΑ/ΠΕΡΙΓΡΑΦΗ ΣΥΝΗΜΜΕΝΟΥ ΔΙΚΑΙΟΛΟΓΗΤΙΚΟΥ</t>
  </si>
  <si>
    <t>PrefectureID</t>
  </si>
  <si>
    <t>ΑΝΑΤΟΛΙΚΗΣ ΑΤΤΙΚΗΣ</t>
  </si>
  <si>
    <t>ΔΥΤΙΚΗΣ ΑΤΤΙΚΗΣ</t>
  </si>
  <si>
    <t>ΡΕΘΥΜΝΗΣ</t>
  </si>
  <si>
    <t>ΕΛΕΓΧΟΣ ΜΕΓΕΘΟΥΣ ΓΕΩΡΓΙΚΗΣ ΕΚΜΕΤΑΛΛΕΥΣΗΣ (62 ΚΑΙ 63)</t>
  </si>
  <si>
    <t>ΕΛΕΓΧΟΣ ΜΕΓΕΘΟΥΣ ΓΕΩΡΓΙΚΗΣ ΕΚΜΕΤΑΛΛΕΥΣΗΣ ΣΕ ΜΑΕ (64 ΚΑΙ 66)</t>
  </si>
  <si>
    <t xml:space="preserve">                                                                                ΤΡΑΠΕΖΑ:</t>
  </si>
  <si>
    <t>Ο ΔΗΛΩΝ / Η ΔΗΛΟΥΣΑ</t>
  </si>
  <si>
    <t>Ημερομηνία  …………….…………...</t>
  </si>
  <si>
    <t>…………………………………</t>
  </si>
  <si>
    <t>* Επιλέγεται το επίπεδο οικ. βιωσιμότητας με βάση τους υπολογισμούς του Παραρτήματος ΙΙΙ</t>
  </si>
  <si>
    <t>......................................................................................................................................................................................................................................................................</t>
  </si>
  <si>
    <t>131</t>
  </si>
  <si>
    <t>Καλλιέργεια  σιτηρών (πλήν ρυζιού), ελαιούχων και πρωτεϊνούχων φυτών</t>
  </si>
  <si>
    <t>132</t>
  </si>
  <si>
    <t>Καλλιέργεια ρυζιού.</t>
  </si>
  <si>
    <t>133</t>
  </si>
  <si>
    <t>Συνδυασμός καλλιεργειών σιτηρών, ελαιούχων/πρωτεϊνούχων φυτών και ρυζιού</t>
  </si>
  <si>
    <t>141</t>
  </si>
  <si>
    <t>Καλλιέργειες σκαλιστικών φυτών (Πατάτες, ζαχαρότευτλα και κτηνοτροφικά σκαλιστικά φυτά)</t>
  </si>
  <si>
    <t>142</t>
  </si>
  <si>
    <t>Συνδυασμός καλλιεργειών σκαλιστικών φυτών και σιτηρών</t>
  </si>
  <si>
    <t>143</t>
  </si>
  <si>
    <t>Καλλιέργειες λαχανικών στο ύπαιθρο (Νωπά λαχανικά, πεπόνια και φράουλες υπαίθρου)</t>
  </si>
  <si>
    <t>1441</t>
  </si>
  <si>
    <t>Καπνός</t>
  </si>
  <si>
    <t>1442</t>
  </si>
  <si>
    <t>Βαμβάκι</t>
  </si>
  <si>
    <t>1443</t>
  </si>
  <si>
    <t>Συνδυασμός διαφόρων αροτραίων καλλιεργειών</t>
  </si>
  <si>
    <t>2011</t>
  </si>
  <si>
    <t xml:space="preserve"> Κηπευτικά υπαίθρου</t>
  </si>
  <si>
    <t>2012</t>
  </si>
  <si>
    <t xml:space="preserve"> Κηπευτικά θερμοκηπίου</t>
  </si>
  <si>
    <t>2013</t>
  </si>
  <si>
    <t>Συνδυασμός κηπευτικών υπαίθρου και θερμοκηπίου</t>
  </si>
  <si>
    <t>2021</t>
  </si>
  <si>
    <t>Υπαίθρια Ανθοκομία και καλλιέργεια καλλωπιστικών φυτών</t>
  </si>
  <si>
    <t>2022</t>
  </si>
  <si>
    <t xml:space="preserve"> Ανθοκομία και καλλιέργεια καλλωπιστικών φυτών στο θερμοκήπιο</t>
  </si>
  <si>
    <t>2023</t>
  </si>
  <si>
    <t>Συνδυασμός καλλιεργειών υπάιθρου και θερμοκηπίου ανθέων και καλλωπιστικών φυτών</t>
  </si>
  <si>
    <t>2031</t>
  </si>
  <si>
    <t>Κηπευτικά και άνθη υπαίθρου</t>
  </si>
  <si>
    <t>2032</t>
  </si>
  <si>
    <t>Κηπευτικά και άνθη θερμοκηπίου</t>
  </si>
  <si>
    <t>2033</t>
  </si>
  <si>
    <t>Καλλιέργειες μανιταριών.</t>
  </si>
  <si>
    <t>2034</t>
  </si>
  <si>
    <t>Συνδυασμός καλλιεργειών κηπευτικών και ανθέων</t>
  </si>
  <si>
    <t>311</t>
  </si>
  <si>
    <t>Αμπελώνες παραγωγής οίνου ποιότητας</t>
  </si>
  <si>
    <t>312</t>
  </si>
  <si>
    <t>Αμπελώνες παραγωγής οίνου κοινού</t>
  </si>
  <si>
    <t>313</t>
  </si>
  <si>
    <t>Αμπελώνες συνδυασμένης παραγωγής οίνου (ποιότητας και κοινού)</t>
  </si>
  <si>
    <t>3141</t>
  </si>
  <si>
    <t>Αμπελώνες παραγωγής επιτραπέζιων σταφυλιών.</t>
  </si>
  <si>
    <t>3142</t>
  </si>
  <si>
    <t>Παραγωγή σταφίδων</t>
  </si>
  <si>
    <t>3143</t>
  </si>
  <si>
    <t>Μικτές αμπελουργικές εκμεταλλεύσεις</t>
  </si>
  <si>
    <t>3211</t>
  </si>
  <si>
    <t>Παραγωγή οπωρών (πλην εσπεριδοειδών)</t>
  </si>
  <si>
    <t>3212</t>
  </si>
  <si>
    <t>Παραγωγή ξηρών καρπών</t>
  </si>
  <si>
    <t>3213</t>
  </si>
  <si>
    <t>Συνδυασμός παραγωγής οπωρών (πλην εσπεριδοειδών) και ξηρών καρπών</t>
  </si>
  <si>
    <t>322</t>
  </si>
  <si>
    <t>Εσπεριδοειδή</t>
  </si>
  <si>
    <t>323</t>
  </si>
  <si>
    <t>Συνδυασμός καρποφόρων δένδρων και εσπεριδοειδών</t>
  </si>
  <si>
    <t>Ελαιοκομία</t>
  </si>
  <si>
    <t>330</t>
  </si>
  <si>
    <t>Συνδυασμός μονίμων φυτειών</t>
  </si>
  <si>
    <t>340</t>
  </si>
  <si>
    <t>411</t>
  </si>
  <si>
    <t>Γαλακτοπαραγωγή</t>
  </si>
  <si>
    <t>412</t>
  </si>
  <si>
    <t>Γάλα &amp; εκτροφή βοοειδών</t>
  </si>
  <si>
    <t>421</t>
  </si>
  <si>
    <t>Βοοειδή – κατεύθυνση εκτροφή</t>
  </si>
  <si>
    <t>422</t>
  </si>
  <si>
    <t>Βοοειδή -  καταεύθυνση πάχυνση</t>
  </si>
  <si>
    <t>431</t>
  </si>
  <si>
    <t>Γαλακτοκομία  σε συνδυασμό με εκτροφή-πάχυνση.</t>
  </si>
  <si>
    <t>432</t>
  </si>
  <si>
    <t>Εκτροφή-πάχυνση σε συνδυασμό με γαλακτοπαραγωγή</t>
  </si>
  <si>
    <t>441</t>
  </si>
  <si>
    <t>Προβατοτροφία</t>
  </si>
  <si>
    <t>442</t>
  </si>
  <si>
    <t>Συνδυασμός προβατοτροφίας και βοοτροφίας</t>
  </si>
  <si>
    <t>443</t>
  </si>
  <si>
    <t>Αιγοτροφία</t>
  </si>
  <si>
    <t>444</t>
  </si>
  <si>
    <t>Εκτροφή διαφόρων χορτοφάγων</t>
  </si>
  <si>
    <t>5011</t>
  </si>
  <si>
    <t xml:space="preserve">Εκτροφή χοίρων </t>
  </si>
  <si>
    <t>5012</t>
  </si>
  <si>
    <t>Πάχυνση χοίρων</t>
  </si>
  <si>
    <t>5013</t>
  </si>
  <si>
    <t>Συνδυασμένη εκτροφή και πάχυνση χοίρων</t>
  </si>
  <si>
    <t>5021</t>
  </si>
  <si>
    <t xml:space="preserve"> Παραγωγή αυγών (ωοτόκες όρνιθες)</t>
  </si>
  <si>
    <t>5022</t>
  </si>
  <si>
    <t xml:space="preserve"> Πουλερικά κρεατοπαραγωγής.</t>
  </si>
  <si>
    <t>5023</t>
  </si>
  <si>
    <t xml:space="preserve"> Πουλερικά μικτής κατεύθυνσης</t>
  </si>
  <si>
    <t>5031</t>
  </si>
  <si>
    <t>Συνδυασμός χοιροτροφίας και πτηνοτροφίας</t>
  </si>
  <si>
    <t>5032</t>
  </si>
  <si>
    <t>Συνδυασμός χοιροτροφίας, πτηνοτροφίας και εκτροφής άλλων καρποφάγων</t>
  </si>
  <si>
    <t>601</t>
  </si>
  <si>
    <t>Συνδυασμός κηπευτικών, ανθέων και μονίμων φυτειών</t>
  </si>
  <si>
    <t>602</t>
  </si>
  <si>
    <t>Συνδυασμός μεγάλης καλλιέργειας, κηπευτικών και ανθέων</t>
  </si>
  <si>
    <t>603</t>
  </si>
  <si>
    <t>Συνδυασμός μεγάλης καλλιέργειας και αμπελουργίας</t>
  </si>
  <si>
    <t>604</t>
  </si>
  <si>
    <t>Συνδυασμός μεγάλων καλλιεργειών και μονίμων φυτειών</t>
  </si>
  <si>
    <t>605</t>
  </si>
  <si>
    <t>Πολυκαλλιέργεια – με κατεύθυνση αροτραίες καλλιέργειες</t>
  </si>
  <si>
    <t>6061</t>
  </si>
  <si>
    <t xml:space="preserve">Πολυκαλλιέργεια – κατεύθυνση κηπευτικά-άνθη </t>
  </si>
  <si>
    <t>6062</t>
  </si>
  <si>
    <t>Πολυκαλλιέργεια – κατεύθυνση μόνιμες φυτείες</t>
  </si>
  <si>
    <t>711</t>
  </si>
  <si>
    <t>Συνδυασμός εκτροφών – γαλακτοπαραγωγική κατεύθυνση</t>
  </si>
  <si>
    <t>712</t>
  </si>
  <si>
    <t>Συνδυασμός εκτροφών – κυρίως μη γαλακτοπαραγωγικά χορτοφάγα</t>
  </si>
  <si>
    <t>721</t>
  </si>
  <si>
    <t xml:space="preserve">Συνδυασμός εκτροφών – καρποφάγα και βοοειδή γαλακτοπαραγωγής </t>
  </si>
  <si>
    <t>722</t>
  </si>
  <si>
    <t>Συνδυασμός εκτροφών – καρποφάγων και μη γαλακτοπαραγωγικά χορτοφάγα</t>
  </si>
  <si>
    <t>811</t>
  </si>
  <si>
    <t>Μεγάλες καλλιέργειες και βοοειδή γαλακτοπαραγωγής</t>
  </si>
  <si>
    <t>812</t>
  </si>
  <si>
    <t>Βοοειδή γαλακτοπαραγωγής και μεγάλες καλλιέργειες</t>
  </si>
  <si>
    <t>813</t>
  </si>
  <si>
    <t>Μεγάλες καλλιέργειες και εκτροφές μη γαλακτοπαραγωγικών χορτοφάγων</t>
  </si>
  <si>
    <t>814</t>
  </si>
  <si>
    <t>Εκτροφές μη γαλακτοπαραγωγικών χορτοφάγων και μεγάλες καλλιέργειες</t>
  </si>
  <si>
    <t>821</t>
  </si>
  <si>
    <t>Μεγάλες καλλιέργειες και καρποφάγα</t>
  </si>
  <si>
    <t>822</t>
  </si>
  <si>
    <t>Μόνιμες φυτείες και χορτοφάγα</t>
  </si>
  <si>
    <t>8231</t>
  </si>
  <si>
    <t>Μελισσοκομία.</t>
  </si>
  <si>
    <t>8232</t>
  </si>
  <si>
    <t>Διάφορες μικτές εκμεταλλεύσεις</t>
  </si>
  <si>
    <t>Αταξινόμητες εκμεταλλεύσεις</t>
  </si>
  <si>
    <t>91</t>
  </si>
  <si>
    <t>92</t>
  </si>
  <si>
    <t>ΕΛΕΓΧΟΣ ΣΤΙΣ ΣΥΝΟΛΙΚΕΣ ΜΑΕ:</t>
  </si>
  <si>
    <t>ΕΛΕΓΧΟΣ ΜΑΕ ΣΥΜΒΑΤΙΚΗΣ ΠΑΡΑΓΩΓΗΣ:</t>
  </si>
  <si>
    <t>ΕΛΕΓΧΟΣ ΜΑΕ ΒΙΟΛΟΓΙΚΩΝ ΠΡΟΪΟΝΤΩΝ:</t>
  </si>
  <si>
    <t>ΜΕΓΕΘΟΣ ΓΕΩΡΓΙΚΗΣ ΕΚΜΕΤΑΛΛΕΥΣΗΣ ΕΚΤΟΣ ΒΟΣΚΟΤΟΠΩΝ (ΣΕ ΣΤΡΕΜΜΑΤΑ)</t>
  </si>
  <si>
    <t>ΕΛΕΓΧΟΣ ΣΤΙΣ ΜΑΕ ΦΥΤΙΚΗΣ ΠΑΡΑΓΩΓΗΣ:</t>
  </si>
  <si>
    <t>ΕΛΕΓΧΟΣ ΣΤΙΣ ΜΑΕ ΖΩΙΚΗΣ ΠΑΡΑΓΩΓΗΣ:</t>
  </si>
  <si>
    <t>ΕΛΕΓΧΟΣ ΣΤΙΣ ΜΑΕ ΜΕΛΙΣΣΟΚΟΜΙΑΣ:</t>
  </si>
  <si>
    <r>
      <t>Φ</t>
    </r>
    <r>
      <rPr>
        <b/>
        <sz val="26"/>
        <color indexed="52"/>
        <rFont val="Times New Roman"/>
        <family val="1"/>
      </rPr>
      <t>ΑΚΕΛΟΣ</t>
    </r>
    <r>
      <rPr>
        <b/>
        <sz val="32"/>
        <color indexed="52"/>
        <rFont val="Times New Roman"/>
        <family val="1"/>
      </rPr>
      <t xml:space="preserve"> </t>
    </r>
    <r>
      <rPr>
        <b/>
        <sz val="30"/>
        <color indexed="52"/>
        <rFont val="Times New Roman"/>
        <family val="1"/>
      </rPr>
      <t>Υ</t>
    </r>
    <r>
      <rPr>
        <b/>
        <sz val="26"/>
        <color indexed="52"/>
        <rFont val="Times New Roman"/>
        <family val="1"/>
      </rPr>
      <t>ΠΟΨΗΦΙΟΤΗΤΑΣ</t>
    </r>
  </si>
  <si>
    <t>ΠΡΙΜΟΔΟΤΗΣΗ ΠΡΩΤΗΣ ΕΓΚΑΤΑΣΤΑΣΗΣ</t>
  </si>
  <si>
    <t>ΓΙΑ ΤΗΝ ΑΝΑΝΕΩΣΗ ΤΗΣ ΗΛΙΚΙΑΚΗΣ ΣΥΝΘΕΣΗ ΤΟΥ ΑΓΡΟΤΙΚΟΥ ΠΛΗΘΥΣΜΟΥ</t>
  </si>
  <si>
    <t>Ε.Γ.Τ.Π.Ε.</t>
  </si>
  <si>
    <r>
      <t>·</t>
    </r>
    <r>
      <rPr>
        <sz val="7"/>
        <rFont val="Times New Roman"/>
        <family val="1"/>
      </rPr>
      <t xml:space="preserve">  </t>
    </r>
    <r>
      <rPr>
        <b/>
        <sz val="12"/>
        <color indexed="57"/>
        <rFont val="Times New Roman"/>
        <family val="1"/>
      </rPr>
      <t>Καθιέρωση της σχέσης μεταξύ πολυλειτουργικής γεωργίας και ιδιαίτερης περιοχής.</t>
    </r>
  </si>
  <si>
    <r>
      <t>·</t>
    </r>
    <r>
      <rPr>
        <sz val="7"/>
        <rFont val="Times New Roman"/>
        <family val="1"/>
      </rPr>
      <t xml:space="preserve">  </t>
    </r>
    <r>
      <rPr>
        <b/>
        <sz val="12"/>
        <color indexed="57"/>
        <rFont val="Times New Roman"/>
        <family val="1"/>
      </rPr>
      <t>Διευκόλυνση της συγκράτησης του πληθυσμού στις αγροτικές ζώνες.</t>
    </r>
  </si>
  <si>
    <r>
      <t>·</t>
    </r>
    <r>
      <rPr>
        <sz val="7"/>
        <rFont val="Times New Roman"/>
        <family val="1"/>
      </rPr>
      <t xml:space="preserve">  </t>
    </r>
    <r>
      <rPr>
        <b/>
        <sz val="12"/>
        <color indexed="57"/>
        <rFont val="Times New Roman"/>
        <family val="1"/>
      </rPr>
      <t>Διαφύλαξη και βελτίωση του περιβάλλοντος,του τοπίου και της κληρονοµιάς.</t>
    </r>
  </si>
  <si>
    <t>Επώνυμο:</t>
  </si>
  <si>
    <t>Όνομα:</t>
  </si>
  <si>
    <t>Δήμος:</t>
  </si>
  <si>
    <t>* Δ/ΝΣΗ ΑΓΡ. ΑΝΑΠ.</t>
  </si>
  <si>
    <t>* Ημ/νια παραλαβής αίτησης:</t>
  </si>
  <si>
    <t>ΗΜΕΡΑ</t>
  </si>
  <si>
    <t>ΜΗΝΑΣ</t>
  </si>
  <si>
    <t>ΕΤΟΣ</t>
  </si>
  <si>
    <t>* Κωδικός αίτησης:</t>
  </si>
  <si>
    <t>ΚΩΔ. ΠΕΡΙΦΕΡΕΙΑΣ</t>
  </si>
  <si>
    <t>ΚΩΔ. ΝΟΜΟΥ</t>
  </si>
  <si>
    <t>ΚΩΔ. ΔΗΜΟΥ</t>
  </si>
  <si>
    <t>Α/Α ΑΙΤΗΣΗΣ</t>
  </si>
  <si>
    <t>*Συμπληρώνεται από την υπηρεσία υποδοχής</t>
  </si>
  <si>
    <r>
      <t>·</t>
    </r>
    <r>
      <rPr>
        <sz val="7"/>
        <rFont val="Times New Roman"/>
        <family val="1"/>
      </rPr>
      <t xml:space="preserve">  </t>
    </r>
    <r>
      <rPr>
        <b/>
        <sz val="12"/>
        <color indexed="57"/>
        <rFont val="Times New Roman"/>
        <family val="1"/>
      </rPr>
      <t xml:space="preserve">Ενδυνάµωση και στήριξη της ανταγωνιστικότητας της γεωργίας ως δραστηριότητας κλειδί των </t>
    </r>
  </si>
  <si>
    <t xml:space="preserve">   αγροτικών περιοχών.</t>
  </si>
  <si>
    <t>δηλώνω υπεύθυνα και σε γνώση του Ν. 1599/86 ότι:"</t>
  </si>
  <si>
    <t>Ονοματεπώνυμο ………………………...………………………….……………..Δ/νση ……………………..………………………………………..……                                            ΑΦΜ ………………………..……………</t>
  </si>
  <si>
    <t>Τα ακριβή στοιχεία παραλήπτη και ταχυδρομικής διεύθυνσης της μόνιμης κατοικίας μου (ΟΔΟΣ-ΑΡΙΘΜΟΣ-ΤΑΧ. ΚΩΔΙΚΑΣ-ΣΥΝΟΙΚΙΑ-ΠΟΛΗ ή ΧΩΡΙΟ), είναι τα ακόλουθα:</t>
  </si>
  <si>
    <t>Εξισωτική Αποζημίωση</t>
  </si>
  <si>
    <t>Μέθοδος: Ως ποσοστό της ακαθάριστης προσόδου</t>
  </si>
  <si>
    <t>Στην εκμετάλλευση αυτή εγκαταστάθηκα για πρώτη φορά ως γεωργός και αρχηγός την …../…../200_</t>
  </si>
  <si>
    <r>
      <t xml:space="preserve">        </t>
    </r>
    <r>
      <rPr>
        <sz val="12"/>
        <rFont val="Times New Roman"/>
        <family val="1"/>
      </rPr>
      <t>ΑΘΗΝΑ 2006</t>
    </r>
  </si>
  <si>
    <t>Άλλο: ………………………………………………………………….... (περιγραψτε)</t>
  </si>
  <si>
    <t>μισθωτήριο γεωργικής έκταση</t>
  </si>
  <si>
    <r>
      <t xml:space="preserve">Έχετε στο όνομά σας μισθωτήριο γεωργικής έκτασης ή/και απόκτηση ζωικού κεφαλαίου που αφορά στη γεωργική εκμετάλλευση; Αν </t>
    </r>
    <r>
      <rPr>
        <b/>
        <u val="single"/>
        <sz val="7"/>
        <rFont val="Arial"/>
        <family val="2"/>
      </rPr>
      <t>ΝΑΙ</t>
    </r>
    <r>
      <rPr>
        <b/>
        <sz val="7"/>
        <rFont val="Arial"/>
        <family val="2"/>
      </rPr>
      <t xml:space="preserve"> προσδιορίστε την ημερομηνία σύναψης ή αγοράς </t>
    </r>
  </si>
  <si>
    <t>απόκτηση ζωικού κεφαλαίου</t>
  </si>
  <si>
    <t>Αντίγραφο εγγράφου διαπίστευσης του συντάκτη στο ΓΕΩΤΕΕ και αποδεικτικό κράτησης 2% υπέρ ΓΕΩΤΕΕ επί της αμοιβής του συντάκτη</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</si>
</sst>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Δρχ&quot;_-;\-* #,##0\ &quot;Δρχ&quot;_-;_-* &quot;-&quot;\ &quot;Δρχ&quot;_-;_-@_-"/>
    <numFmt numFmtId="165" formatCode="_-* #,##0\ _Δ_ρ_χ_-;\-* #,##0\ _Δ_ρ_χ_-;_-* &quot;-&quot;\ _Δ_ρ_χ_-;_-@_-"/>
    <numFmt numFmtId="166" formatCode="_-* #,##0.00\ &quot;Δρχ&quot;_-;\-* #,##0.00\ &quot;Δρχ&quot;_-;_-* &quot;-&quot;??\ &quot;Δρχ&quot;_-;_-@_-"/>
    <numFmt numFmtId="167" formatCode="_-* #,##0.00\ _Δ_ρ_χ_-;\-* #,##0.00\ _Δ_ρ_χ_-;_-* &quot;-&quot;??\ _Δ_ρ_χ_-;_-@_-"/>
    <numFmt numFmtId="168" formatCode="0.0"/>
    <numFmt numFmtId="169" formatCode="d/m/yyyy;@"/>
    <numFmt numFmtId="170" formatCode="0.000"/>
    <numFmt numFmtId="171" formatCode="0.0000"/>
    <numFmt numFmtId="172" formatCode="0.00000"/>
    <numFmt numFmtId="173" formatCode="0.000%"/>
    <numFmt numFmtId="174" formatCode="0.0000%"/>
    <numFmt numFmtId="175" formatCode="#,##0.000"/>
    <numFmt numFmtId="176" formatCode="#,##0.0000"/>
    <numFmt numFmtId="177" formatCode="#,##0.00000"/>
    <numFmt numFmtId="178" formatCode="#,##0.000000"/>
    <numFmt numFmtId="179" formatCode="#,##0.0000000"/>
    <numFmt numFmtId="180" formatCode="#,##0.0"/>
    <numFmt numFmtId="181" formatCode="0.000000"/>
    <numFmt numFmtId="182" formatCode="0.0000000"/>
    <numFmt numFmtId="183" formatCode="0.00000000"/>
    <numFmt numFmtId="184" formatCode="0.000000000"/>
    <numFmt numFmtId="185" formatCode="0.0000000000"/>
    <numFmt numFmtId="186" formatCode="0.00000000000"/>
    <numFmt numFmtId="187" formatCode="0.000000000000"/>
    <numFmt numFmtId="188" formatCode="0.0000000000000"/>
    <numFmt numFmtId="189" formatCode="0.00000000000000"/>
    <numFmt numFmtId="190" formatCode="0.000000000000000"/>
    <numFmt numFmtId="191" formatCode="0.0000000000000000"/>
    <numFmt numFmtId="192" formatCode="0.00000000000000000"/>
    <numFmt numFmtId="193" formatCode="0.000000000000000000"/>
    <numFmt numFmtId="194" formatCode="0.0000000000000000000"/>
    <numFmt numFmtId="195" formatCode="0.00000000000000000000"/>
    <numFmt numFmtId="196" formatCode="0.000000000000000000000"/>
    <numFmt numFmtId="197" formatCode="0.0000000000000000000000"/>
    <numFmt numFmtId="198" formatCode="0.00000000000000000000000"/>
    <numFmt numFmtId="199" formatCode="0.000000000000000000000000"/>
    <numFmt numFmtId="200" formatCode="0.0000000000000000000000000"/>
    <numFmt numFmtId="201" formatCode="&quot;Ναι&quot;;&quot;Ναι&quot;;&quot;'Οχι&quot;"/>
    <numFmt numFmtId="202" formatCode="&quot;Αληθές&quot;;&quot;Αληθές&quot;;&quot;Ψευδές&quot;"/>
    <numFmt numFmtId="203" formatCode="&quot;Ενεργοποίηση&quot;;&quot;Ενεργοποίηση&quot;;&quot;Απενεργοποίηση&quot;"/>
    <numFmt numFmtId="204" formatCode="[$€-2]\ #,##0.00_);[Red]\([$€-2]\ #,##0.00\)"/>
    <numFmt numFmtId="205" formatCode="[$-408]dddd\,\ d\ mmmm\ yyyy"/>
    <numFmt numFmtId="206" formatCode="[$-408]h:mm:ss\ AM/PM"/>
    <numFmt numFmtId="207" formatCode="[$-F400]h:mm:ss\ AM/PM"/>
  </numFmts>
  <fonts count="57">
    <font>
      <sz val="10"/>
      <name val="Arial"/>
      <family val="0"/>
    </font>
    <font>
      <sz val="9"/>
      <name val="Arial"/>
      <family val="2"/>
    </font>
    <font>
      <b/>
      <sz val="8"/>
      <name val="Arial"/>
      <family val="2"/>
    </font>
    <font>
      <sz val="8"/>
      <name val="Arial"/>
      <family val="2"/>
    </font>
    <font>
      <b/>
      <sz val="7"/>
      <name val="Arial"/>
      <family val="2"/>
    </font>
    <font>
      <u val="single"/>
      <sz val="10"/>
      <color indexed="12"/>
      <name val="Arial"/>
      <family val="0"/>
    </font>
    <font>
      <u val="single"/>
      <sz val="10"/>
      <color indexed="36"/>
      <name val="Arial"/>
      <family val="0"/>
    </font>
    <font>
      <sz val="7"/>
      <name val="Arial"/>
      <family val="2"/>
    </font>
    <font>
      <b/>
      <i/>
      <sz val="7"/>
      <name val="Arial"/>
      <family val="2"/>
    </font>
    <font>
      <sz val="7"/>
      <color indexed="9"/>
      <name val="Arial"/>
      <family val="2"/>
    </font>
    <font>
      <b/>
      <sz val="9"/>
      <name val="Arial"/>
      <family val="2"/>
    </font>
    <font>
      <i/>
      <sz val="10"/>
      <name val="Arial"/>
      <family val="2"/>
    </font>
    <font>
      <b/>
      <sz val="10"/>
      <name val="Arial"/>
      <family val="2"/>
    </font>
    <font>
      <b/>
      <sz val="7"/>
      <name val="Times New Roman"/>
      <family val="1"/>
    </font>
    <font>
      <b/>
      <sz val="12"/>
      <name val="Arial"/>
      <family val="2"/>
    </font>
    <font>
      <b/>
      <i/>
      <sz val="12"/>
      <name val="Arial"/>
      <family val="2"/>
    </font>
    <font>
      <b/>
      <i/>
      <sz val="14"/>
      <name val="Arial"/>
      <family val="2"/>
    </font>
    <font>
      <b/>
      <sz val="9"/>
      <color indexed="8"/>
      <name val="Arial"/>
      <family val="2"/>
    </font>
    <font>
      <b/>
      <sz val="7"/>
      <color indexed="8"/>
      <name val="Times New Roman"/>
      <family val="1"/>
    </font>
    <font>
      <b/>
      <sz val="9"/>
      <color indexed="8"/>
      <name val="Times New Roman"/>
      <family val="1"/>
    </font>
    <font>
      <b/>
      <u val="single"/>
      <sz val="7"/>
      <name val="Arial"/>
      <family val="2"/>
    </font>
    <font>
      <b/>
      <sz val="14"/>
      <name val="Arial"/>
      <family val="2"/>
    </font>
    <font>
      <b/>
      <sz val="11"/>
      <name val="Arial"/>
      <family val="2"/>
    </font>
    <font>
      <sz val="12"/>
      <name val="Arial"/>
      <family val="2"/>
    </font>
    <font>
      <i/>
      <sz val="12"/>
      <name val="Arial"/>
      <family val="2"/>
    </font>
    <font>
      <sz val="10"/>
      <color indexed="8"/>
      <name val="Arial"/>
      <family val="0"/>
    </font>
    <font>
      <b/>
      <sz val="8"/>
      <color indexed="10"/>
      <name val="Arial"/>
      <family val="0"/>
    </font>
    <font>
      <b/>
      <sz val="10"/>
      <color indexed="10"/>
      <name val="Arial"/>
      <family val="2"/>
    </font>
    <font>
      <b/>
      <sz val="7"/>
      <color indexed="10"/>
      <name val="Arial"/>
      <family val="2"/>
    </font>
    <font>
      <b/>
      <sz val="9"/>
      <color indexed="10"/>
      <name val="Arial"/>
      <family val="2"/>
    </font>
    <font>
      <b/>
      <sz val="12"/>
      <color indexed="10"/>
      <name val="Arial"/>
      <family val="2"/>
    </font>
    <font>
      <sz val="12"/>
      <name val="Times New Roman"/>
      <family val="1"/>
    </font>
    <font>
      <b/>
      <sz val="12"/>
      <name val="Times New Roman"/>
      <family val="1"/>
    </font>
    <font>
      <b/>
      <sz val="12"/>
      <color indexed="9"/>
      <name val="Times New Roman"/>
      <family val="1"/>
    </font>
    <font>
      <b/>
      <sz val="20"/>
      <color indexed="9"/>
      <name val="Times New Roman"/>
      <family val="1"/>
    </font>
    <font>
      <b/>
      <sz val="32"/>
      <color indexed="52"/>
      <name val="Times New Roman"/>
      <family val="1"/>
    </font>
    <font>
      <b/>
      <sz val="28"/>
      <color indexed="52"/>
      <name val="Times New Roman"/>
      <family val="1"/>
    </font>
    <font>
      <b/>
      <sz val="22"/>
      <color indexed="9"/>
      <name val="Times New Roman"/>
      <family val="1"/>
    </font>
    <font>
      <sz val="10"/>
      <name val="Times New Roman"/>
      <family val="1"/>
    </font>
    <font>
      <b/>
      <sz val="30"/>
      <color indexed="52"/>
      <name val="Times New Roman"/>
      <family val="1"/>
    </font>
    <font>
      <b/>
      <sz val="26"/>
      <color indexed="52"/>
      <name val="Times New Roman"/>
      <family val="1"/>
    </font>
    <font>
      <b/>
      <sz val="24"/>
      <color indexed="9"/>
      <name val="Times New Roman"/>
      <family val="1"/>
    </font>
    <font>
      <b/>
      <sz val="16"/>
      <color indexed="9"/>
      <name val="Times New Roman"/>
      <family val="1"/>
    </font>
    <font>
      <b/>
      <sz val="22"/>
      <color indexed="57"/>
      <name val="Times New Roman"/>
      <family val="1"/>
    </font>
    <font>
      <sz val="12"/>
      <name val="Symbol"/>
      <family val="1"/>
    </font>
    <font>
      <sz val="7"/>
      <name val="Times New Roman"/>
      <family val="1"/>
    </font>
    <font>
      <b/>
      <sz val="12"/>
      <color indexed="57"/>
      <name val="Times New Roman"/>
      <family val="1"/>
    </font>
    <font>
      <sz val="8"/>
      <name val="Times New Roman"/>
      <family val="1"/>
    </font>
    <font>
      <sz val="9"/>
      <name val="Times New Roman"/>
      <family val="1"/>
    </font>
    <font>
      <sz val="24"/>
      <name val="Times New Roman"/>
      <family val="1"/>
    </font>
    <font>
      <b/>
      <sz val="26"/>
      <color indexed="18"/>
      <name val="Times New Roman"/>
      <family val="1"/>
    </font>
    <font>
      <b/>
      <sz val="38"/>
      <color indexed="57"/>
      <name val="Times New Roman"/>
      <family val="1"/>
    </font>
    <font>
      <b/>
      <sz val="30"/>
      <name val="Times New Roman"/>
      <family val="1"/>
    </font>
    <font>
      <b/>
      <sz val="14"/>
      <color indexed="9"/>
      <name val="Times New Roman"/>
      <family val="1"/>
    </font>
    <font>
      <b/>
      <sz val="9"/>
      <color indexed="9"/>
      <name val="Times New Roman"/>
      <family val="1"/>
    </font>
    <font>
      <b/>
      <sz val="14"/>
      <name val="Times New Roman"/>
      <family val="1"/>
    </font>
    <font>
      <sz val="8"/>
      <name val="Tahoma"/>
      <family val="2"/>
    </font>
  </fonts>
  <fills count="1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indexed="65"/>
        <bgColor indexed="64"/>
      </patternFill>
    </fill>
    <fill>
      <patternFill patternType="solid">
        <fgColor indexed="41"/>
        <bgColor indexed="64"/>
      </patternFill>
    </fill>
    <fill>
      <patternFill patternType="solid">
        <fgColor indexed="47"/>
        <bgColor indexed="64"/>
      </patternFill>
    </fill>
    <fill>
      <patternFill patternType="solid">
        <fgColor indexed="9"/>
        <bgColor indexed="64"/>
      </patternFill>
    </fill>
    <fill>
      <patternFill patternType="solid">
        <fgColor indexed="52"/>
        <bgColor indexed="64"/>
      </patternFill>
    </fill>
    <fill>
      <patternFill patternType="darkGray">
        <fgColor indexed="9"/>
        <bgColor indexed="9"/>
      </patternFill>
    </fill>
    <fill>
      <patternFill patternType="solid">
        <fgColor indexed="44"/>
        <bgColor indexed="64"/>
      </patternFill>
    </fill>
    <fill>
      <patternFill patternType="solid">
        <fgColor indexed="49"/>
        <bgColor indexed="64"/>
      </patternFill>
    </fill>
  </fills>
  <borders count="58">
    <border>
      <left/>
      <right/>
      <top/>
      <bottom/>
      <diagonal/>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medium"/>
      <bottom style="thin"/>
    </border>
    <border>
      <left style="thin"/>
      <right style="thin"/>
      <top style="thin"/>
      <bottom style="thin"/>
    </border>
    <border>
      <left style="thin"/>
      <right style="thin"/>
      <top style="thin"/>
      <bottom style="medium"/>
    </border>
    <border>
      <left style="thin"/>
      <right style="thin"/>
      <top>
        <color indexed="63"/>
      </top>
      <bottom style="medium"/>
    </border>
    <border>
      <left>
        <color indexed="63"/>
      </left>
      <right>
        <color indexed="63"/>
      </right>
      <top style="thin"/>
      <bottom>
        <color indexed="63"/>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medium"/>
      <right style="thin"/>
      <top style="medium"/>
      <bottom style="thin"/>
    </border>
    <border>
      <left style="medium"/>
      <right>
        <color indexed="63"/>
      </right>
      <top>
        <color indexed="63"/>
      </top>
      <bottom>
        <color indexed="63"/>
      </bottom>
    </border>
    <border>
      <left style="medium"/>
      <right style="thin"/>
      <top style="thin"/>
      <bottom style="thin"/>
    </border>
    <border>
      <left style="medium"/>
      <right style="thin"/>
      <top style="thin"/>
      <bottom style="medium"/>
    </border>
    <border>
      <left style="thin"/>
      <right style="thin"/>
      <top style="medium"/>
      <bottom style="medium"/>
    </border>
    <border>
      <left style="thin"/>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style="thin"/>
    </border>
    <border>
      <left style="thin"/>
      <right style="thin"/>
      <top style="thin"/>
      <bottom>
        <color indexed="63"/>
      </bottom>
    </border>
    <border>
      <left style="medium"/>
      <right style="medium"/>
      <top style="medium"/>
      <bottom style="medium"/>
    </border>
    <border>
      <left style="medium"/>
      <right>
        <color indexed="63"/>
      </right>
      <top style="medium"/>
      <bottom style="medium"/>
    </border>
    <border>
      <left style="thin"/>
      <right style="medium"/>
      <top style="thin"/>
      <bottom style="thin"/>
    </border>
    <border>
      <left>
        <color indexed="63"/>
      </left>
      <right style="thin"/>
      <top style="thin"/>
      <bottom style="thin"/>
    </border>
    <border>
      <left>
        <color indexed="63"/>
      </left>
      <right style="medium"/>
      <top style="thin"/>
      <bottom style="thin"/>
    </border>
    <border>
      <left>
        <color indexed="63"/>
      </left>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style="thin"/>
      <bottom>
        <color indexed="63"/>
      </bottom>
    </border>
    <border>
      <left style="medium"/>
      <right>
        <color indexed="63"/>
      </right>
      <top style="thin"/>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style="thin"/>
      <top style="medium"/>
      <bottom style="thin"/>
    </border>
    <border>
      <left>
        <color indexed="63"/>
      </left>
      <right style="thin"/>
      <top style="medium"/>
      <bottom style="medium"/>
    </border>
    <border>
      <left>
        <color indexed="63"/>
      </left>
      <right>
        <color indexed="63"/>
      </right>
      <top style="medium"/>
      <bottom style="medium"/>
    </border>
    <border>
      <left style="thin"/>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style="medium"/>
      <bottom style="thin"/>
    </border>
    <border>
      <left>
        <color indexed="63"/>
      </left>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medium"/>
      <right style="thin"/>
      <top style="medium"/>
      <bottom style="medium"/>
    </border>
    <border>
      <left style="thin"/>
      <right style="medium"/>
      <top style="medium"/>
      <bottom style="medium"/>
    </border>
    <border>
      <left>
        <color indexed="63"/>
      </left>
      <right style="thin"/>
      <top>
        <color indexed="63"/>
      </top>
      <bottom>
        <color indexed="63"/>
      </bottom>
    </border>
    <border>
      <left>
        <color indexed="63"/>
      </left>
      <right style="medium"/>
      <top style="medium"/>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0" borderId="0">
      <alignment/>
      <protection/>
    </xf>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591">
    <xf numFmtId="0" fontId="0" fillId="0" borderId="0" xfId="0" applyAlignment="1">
      <alignment/>
    </xf>
    <xf numFmtId="0" fontId="7" fillId="0" borderId="0" xfId="0" applyFont="1" applyAlignment="1">
      <alignment vertical="center"/>
    </xf>
    <xf numFmtId="0" fontId="4" fillId="0" borderId="0" xfId="0" applyFont="1" applyAlignment="1">
      <alignment vertical="center"/>
    </xf>
    <xf numFmtId="0" fontId="7" fillId="0" borderId="0" xfId="0" applyFont="1" applyFill="1" applyBorder="1" applyAlignment="1">
      <alignment vertical="center"/>
    </xf>
    <xf numFmtId="0" fontId="7" fillId="0" borderId="0" xfId="0" applyFont="1" applyFill="1" applyBorder="1" applyAlignment="1">
      <alignment horizontal="left" vertical="center"/>
    </xf>
    <xf numFmtId="0" fontId="7" fillId="0" borderId="0" xfId="0" applyFont="1" applyAlignment="1">
      <alignment/>
    </xf>
    <xf numFmtId="0" fontId="9" fillId="0" borderId="0" xfId="0" applyFont="1" applyFill="1" applyBorder="1" applyAlignment="1">
      <alignment vertical="center"/>
    </xf>
    <xf numFmtId="0" fontId="10" fillId="0" borderId="0" xfId="0" applyFont="1" applyAlignment="1">
      <alignment horizontal="center"/>
    </xf>
    <xf numFmtId="0" fontId="10" fillId="0" borderId="0" xfId="0" applyFont="1" applyAlignment="1">
      <alignment horizontal="center" wrapText="1"/>
    </xf>
    <xf numFmtId="0" fontId="10" fillId="0" borderId="0" xfId="0" applyFont="1" applyAlignment="1">
      <alignment horizontal="right"/>
    </xf>
    <xf numFmtId="0" fontId="4" fillId="0" borderId="0" xfId="0" applyFont="1" applyAlignment="1">
      <alignment/>
    </xf>
    <xf numFmtId="0" fontId="4" fillId="2" borderId="0" xfId="0" applyFont="1" applyFill="1" applyBorder="1" applyAlignment="1">
      <alignment horizontal="center" vertical="center" wrapText="1"/>
    </xf>
    <xf numFmtId="0" fontId="7" fillId="0" borderId="0" xfId="0" applyFont="1" applyFill="1" applyAlignment="1">
      <alignment/>
    </xf>
    <xf numFmtId="0" fontId="0" fillId="0" borderId="0" xfId="0" applyAlignment="1" applyProtection="1">
      <alignment/>
      <protection/>
    </xf>
    <xf numFmtId="0" fontId="0" fillId="0" borderId="0" xfId="0" applyBorder="1" applyAlignment="1" applyProtection="1">
      <alignment/>
      <protection/>
    </xf>
    <xf numFmtId="0" fontId="0" fillId="0" borderId="0" xfId="0" applyBorder="1" applyAlignment="1" applyProtection="1">
      <alignment/>
      <protection/>
    </xf>
    <xf numFmtId="0" fontId="10" fillId="0" borderId="0" xfId="0" applyFont="1" applyBorder="1" applyAlignment="1" applyProtection="1">
      <alignment horizontal="justify" vertical="top" wrapText="1"/>
      <protection/>
    </xf>
    <xf numFmtId="0" fontId="16" fillId="0" borderId="0" xfId="0" applyFont="1" applyFill="1" applyBorder="1" applyAlignment="1" applyProtection="1">
      <alignment horizontal="left"/>
      <protection/>
    </xf>
    <xf numFmtId="0" fontId="0" fillId="0" borderId="1" xfId="0" applyBorder="1" applyAlignment="1" applyProtection="1">
      <alignment/>
      <protection/>
    </xf>
    <xf numFmtId="0" fontId="0" fillId="0" borderId="2" xfId="0" applyBorder="1" applyAlignment="1" applyProtection="1">
      <alignment/>
      <protection/>
    </xf>
    <xf numFmtId="0" fontId="0" fillId="0" borderId="3" xfId="0" applyBorder="1" applyAlignment="1" applyProtection="1">
      <alignment/>
      <protection/>
    </xf>
    <xf numFmtId="0" fontId="0" fillId="0" borderId="4" xfId="0" applyBorder="1" applyAlignment="1" applyProtection="1">
      <alignment/>
      <protection/>
    </xf>
    <xf numFmtId="0" fontId="2" fillId="3" borderId="5" xfId="0" applyFont="1" applyFill="1" applyBorder="1" applyAlignment="1">
      <alignment horizontal="right" vertical="center" wrapText="1"/>
    </xf>
    <xf numFmtId="0" fontId="3" fillId="0" borderId="0" xfId="0" applyFont="1" applyBorder="1" applyAlignment="1">
      <alignment horizontal="right" vertical="center"/>
    </xf>
    <xf numFmtId="0" fontId="2" fillId="3" borderId="6" xfId="0" applyFont="1" applyFill="1" applyBorder="1" applyAlignment="1">
      <alignment horizontal="right" vertical="center" wrapText="1"/>
    </xf>
    <xf numFmtId="0" fontId="7" fillId="0" borderId="0" xfId="0" applyFont="1" applyBorder="1" applyAlignment="1">
      <alignment horizontal="right" vertical="center"/>
    </xf>
    <xf numFmtId="0" fontId="2" fillId="3" borderId="7" xfId="0" applyFont="1" applyFill="1" applyBorder="1" applyAlignment="1">
      <alignment horizontal="right" vertical="center" wrapText="1"/>
    </xf>
    <xf numFmtId="0" fontId="7" fillId="0" borderId="0" xfId="0" applyFont="1" applyAlignment="1">
      <alignment horizontal="right" vertical="center"/>
    </xf>
    <xf numFmtId="0" fontId="2" fillId="0" borderId="0" xfId="0" applyFont="1" applyBorder="1" applyAlignment="1">
      <alignment horizontal="right" vertical="center"/>
    </xf>
    <xf numFmtId="0" fontId="3" fillId="0" borderId="0" xfId="0" applyFont="1" applyBorder="1" applyAlignment="1">
      <alignment horizontal="right" vertical="center" wrapText="1"/>
    </xf>
    <xf numFmtId="0" fontId="2" fillId="3" borderId="8" xfId="0" applyFont="1" applyFill="1" applyBorder="1" applyAlignment="1">
      <alignment horizontal="right" vertical="center" wrapText="1"/>
    </xf>
    <xf numFmtId="0" fontId="10" fillId="0" borderId="0" xfId="0" applyFont="1" applyAlignment="1">
      <alignment horizontal="left"/>
    </xf>
    <xf numFmtId="0" fontId="10" fillId="0" borderId="0" xfId="0" applyFont="1" applyAlignment="1">
      <alignment horizontal="left" wrapText="1"/>
    </xf>
    <xf numFmtId="0" fontId="10" fillId="0" borderId="0" xfId="0" applyFont="1" applyAlignment="1">
      <alignment/>
    </xf>
    <xf numFmtId="0" fontId="8" fillId="0" borderId="0" xfId="0" applyFont="1" applyFill="1" applyBorder="1" applyAlignment="1">
      <alignment horizontal="center" vertical="center" wrapText="1"/>
    </xf>
    <xf numFmtId="0" fontId="1" fillId="0" borderId="6" xfId="0" applyFont="1" applyFill="1" applyBorder="1" applyAlignment="1" applyProtection="1">
      <alignment horizontal="left" vertical="top" wrapText="1"/>
      <protection locked="0"/>
    </xf>
    <xf numFmtId="0" fontId="0" fillId="0" borderId="0" xfId="0" applyFill="1" applyBorder="1" applyAlignment="1">
      <alignment/>
    </xf>
    <xf numFmtId="0" fontId="7"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0" xfId="0" applyFont="1" applyFill="1" applyAlignment="1">
      <alignment vertical="center"/>
    </xf>
    <xf numFmtId="0" fontId="7" fillId="0" borderId="1" xfId="0" applyFont="1" applyFill="1" applyBorder="1" applyAlignment="1">
      <alignment vertical="center"/>
    </xf>
    <xf numFmtId="0" fontId="7" fillId="0" borderId="1" xfId="0" applyFont="1" applyFill="1" applyBorder="1" applyAlignment="1">
      <alignment horizontal="center" vertical="center" wrapText="1"/>
    </xf>
    <xf numFmtId="0" fontId="25" fillId="4" borderId="10" xfId="15" applyFont="1" applyFill="1" applyBorder="1" applyAlignment="1">
      <alignment horizontal="center"/>
      <protection/>
    </xf>
    <xf numFmtId="0" fontId="25" fillId="0" borderId="11" xfId="15" applyFont="1" applyFill="1" applyBorder="1" applyAlignment="1">
      <alignment horizontal="right" wrapText="1"/>
      <protection/>
    </xf>
    <xf numFmtId="0" fontId="25" fillId="0" borderId="11" xfId="15" applyFont="1" applyFill="1" applyBorder="1" applyAlignment="1">
      <alignment wrapText="1"/>
      <protection/>
    </xf>
    <xf numFmtId="0" fontId="0" fillId="0" borderId="0" xfId="0" applyFont="1" applyAlignment="1" applyProtection="1">
      <alignment/>
      <protection/>
    </xf>
    <xf numFmtId="0" fontId="0" fillId="0" borderId="0" xfId="0" applyFont="1" applyBorder="1" applyAlignment="1" applyProtection="1">
      <alignment/>
      <protection/>
    </xf>
    <xf numFmtId="0" fontId="0" fillId="0" borderId="6" xfId="0" applyBorder="1" applyAlignment="1" applyProtection="1">
      <alignment horizontal="left" vertical="center" wrapText="1"/>
      <protection locked="0"/>
    </xf>
    <xf numFmtId="0" fontId="7" fillId="5" borderId="6" xfId="0" applyFont="1" applyFill="1" applyBorder="1" applyAlignment="1" applyProtection="1">
      <alignment horizontal="center" vertical="center" wrapText="1"/>
      <protection locked="0"/>
    </xf>
    <xf numFmtId="0" fontId="27" fillId="0" borderId="2" xfId="0" applyFont="1" applyBorder="1" applyAlignment="1" applyProtection="1">
      <alignment vertical="center"/>
      <protection/>
    </xf>
    <xf numFmtId="0" fontId="7" fillId="0" borderId="6" xfId="0" applyFont="1" applyFill="1" applyBorder="1" applyAlignment="1" applyProtection="1">
      <alignment horizontal="center" vertical="center" wrapText="1"/>
      <protection locked="0"/>
    </xf>
    <xf numFmtId="14" fontId="9" fillId="0" borderId="0" xfId="0" applyNumberFormat="1" applyFont="1" applyAlignment="1">
      <alignment/>
    </xf>
    <xf numFmtId="0" fontId="28" fillId="0" borderId="0" xfId="0" applyFont="1" applyAlignment="1">
      <alignment horizontal="left" vertical="center" wrapText="1"/>
    </xf>
    <xf numFmtId="0" fontId="7" fillId="0" borderId="0" xfId="0" applyFont="1" applyAlignment="1">
      <alignment horizontal="left" vertical="center"/>
    </xf>
    <xf numFmtId="0" fontId="7" fillId="0" borderId="0" xfId="0" applyFont="1" applyAlignment="1">
      <alignment horizontal="left"/>
    </xf>
    <xf numFmtId="168" fontId="1" fillId="0" borderId="6" xfId="0" applyNumberFormat="1" applyFont="1" applyFill="1" applyBorder="1" applyAlignment="1" applyProtection="1">
      <alignment horizontal="center" vertical="center" wrapText="1"/>
      <protection locked="0"/>
    </xf>
    <xf numFmtId="0" fontId="0" fillId="0" borderId="0" xfId="0" applyAlignment="1" applyProtection="1">
      <alignment/>
      <protection locked="0"/>
    </xf>
    <xf numFmtId="0" fontId="0" fillId="0" borderId="6" xfId="0" applyFill="1" applyBorder="1" applyAlignment="1" applyProtection="1">
      <alignment horizontal="center"/>
      <protection locked="0"/>
    </xf>
    <xf numFmtId="0" fontId="4" fillId="2" borderId="12" xfId="0" applyFont="1" applyFill="1" applyBorder="1" applyAlignment="1" applyProtection="1">
      <alignment horizontal="left" vertical="center" wrapText="1"/>
      <protection/>
    </xf>
    <xf numFmtId="0" fontId="12" fillId="0" borderId="0" xfId="0" applyFont="1" applyAlignment="1" applyProtection="1">
      <alignment/>
      <protection/>
    </xf>
    <xf numFmtId="0" fontId="7" fillId="0" borderId="0" xfId="0" applyFont="1" applyAlignment="1" applyProtection="1">
      <alignment vertical="center"/>
      <protection/>
    </xf>
    <xf numFmtId="0" fontId="4" fillId="0" borderId="0" xfId="0" applyFont="1" applyAlignment="1" applyProtection="1">
      <alignment vertical="center"/>
      <protection/>
    </xf>
    <xf numFmtId="0" fontId="2" fillId="3" borderId="5" xfId="0" applyFont="1" applyFill="1" applyBorder="1" applyAlignment="1" applyProtection="1">
      <alignment horizontal="right" vertical="center" wrapText="1"/>
      <protection/>
    </xf>
    <xf numFmtId="0" fontId="4" fillId="2" borderId="13" xfId="0" applyFont="1" applyFill="1" applyBorder="1" applyAlignment="1" applyProtection="1">
      <alignment horizontal="justify" vertical="center"/>
      <protection/>
    </xf>
    <xf numFmtId="0" fontId="3" fillId="0" borderId="0" xfId="0" applyFont="1" applyBorder="1" applyAlignment="1" applyProtection="1">
      <alignment horizontal="right" vertical="center"/>
      <protection/>
    </xf>
    <xf numFmtId="0" fontId="13" fillId="2" borderId="14" xfId="0" applyFont="1" applyFill="1" applyBorder="1" applyAlignment="1" applyProtection="1">
      <alignment horizontal="left" vertical="center" wrapText="1"/>
      <protection/>
    </xf>
    <xf numFmtId="0" fontId="2" fillId="3" borderId="6" xfId="0" applyFont="1" applyFill="1" applyBorder="1" applyAlignment="1" applyProtection="1">
      <alignment horizontal="right" vertical="center" wrapText="1"/>
      <protection/>
    </xf>
    <xf numFmtId="0" fontId="4" fillId="2" borderId="13" xfId="0" applyFont="1" applyFill="1" applyBorder="1" applyAlignment="1" applyProtection="1">
      <alignment horizontal="center" vertical="center"/>
      <protection/>
    </xf>
    <xf numFmtId="0" fontId="4" fillId="2" borderId="14" xfId="0" applyFont="1" applyFill="1" applyBorder="1" applyAlignment="1" applyProtection="1">
      <alignment horizontal="left" vertical="center" wrapText="1"/>
      <protection/>
    </xf>
    <xf numFmtId="0" fontId="4" fillId="2" borderId="13" xfId="0" applyFont="1" applyFill="1" applyBorder="1" applyAlignment="1" applyProtection="1">
      <alignment horizontal="left" vertical="center"/>
      <protection/>
    </xf>
    <xf numFmtId="0" fontId="0" fillId="0" borderId="0" xfId="0" applyBorder="1" applyAlignment="1" applyProtection="1">
      <alignment horizontal="right"/>
      <protection/>
    </xf>
    <xf numFmtId="0" fontId="13" fillId="2" borderId="13" xfId="0" applyFont="1" applyFill="1" applyBorder="1" applyAlignment="1" applyProtection="1">
      <alignment horizontal="left" vertical="center"/>
      <protection/>
    </xf>
    <xf numFmtId="0" fontId="13" fillId="2" borderId="13" xfId="0" applyFont="1" applyFill="1" applyBorder="1" applyAlignment="1" applyProtection="1">
      <alignment vertical="center"/>
      <protection/>
    </xf>
    <xf numFmtId="0" fontId="4" fillId="2" borderId="13" xfId="0" applyFont="1" applyFill="1" applyBorder="1" applyAlignment="1" applyProtection="1">
      <alignment horizontal="center" vertical="center" wrapText="1"/>
      <protection/>
    </xf>
    <xf numFmtId="0" fontId="7" fillId="0" borderId="0" xfId="0" applyFont="1" applyBorder="1" applyAlignment="1" applyProtection="1">
      <alignment horizontal="right" vertical="center"/>
      <protection/>
    </xf>
    <xf numFmtId="0" fontId="4" fillId="2" borderId="13" xfId="0" applyFont="1" applyFill="1" applyBorder="1" applyAlignment="1" applyProtection="1">
      <alignment vertical="center" wrapText="1"/>
      <protection/>
    </xf>
    <xf numFmtId="0" fontId="4" fillId="2" borderId="15" xfId="0" applyFont="1" applyFill="1" applyBorder="1" applyAlignment="1" applyProtection="1">
      <alignment horizontal="left" vertical="center" wrapText="1"/>
      <protection/>
    </xf>
    <xf numFmtId="0" fontId="2" fillId="3" borderId="7" xfId="0" applyFont="1" applyFill="1" applyBorder="1" applyAlignment="1" applyProtection="1">
      <alignment horizontal="right" vertical="center" wrapText="1"/>
      <protection/>
    </xf>
    <xf numFmtId="0" fontId="4" fillId="2" borderId="0" xfId="0" applyFont="1" applyFill="1" applyAlignment="1" applyProtection="1">
      <alignment vertical="center"/>
      <protection/>
    </xf>
    <xf numFmtId="0" fontId="3" fillId="0" borderId="0" xfId="0" applyFont="1" applyAlignment="1" applyProtection="1">
      <alignment horizontal="right" vertical="center"/>
      <protection/>
    </xf>
    <xf numFmtId="0" fontId="4" fillId="2" borderId="12" xfId="0" applyFont="1" applyFill="1" applyBorder="1" applyAlignment="1" applyProtection="1">
      <alignment horizontal="center" vertical="center" wrapText="1"/>
      <protection/>
    </xf>
    <xf numFmtId="0" fontId="4" fillId="2" borderId="14" xfId="0" applyFont="1" applyFill="1" applyBorder="1" applyAlignment="1" applyProtection="1">
      <alignment horizontal="center" vertical="center" wrapText="1"/>
      <protection/>
    </xf>
    <xf numFmtId="0" fontId="4" fillId="2" borderId="15" xfId="0" applyFont="1" applyFill="1" applyBorder="1" applyAlignment="1" applyProtection="1">
      <alignment horizontal="center" vertical="center" wrapText="1"/>
      <protection/>
    </xf>
    <xf numFmtId="0" fontId="4" fillId="0" borderId="0" xfId="0" applyFont="1" applyAlignment="1" applyProtection="1">
      <alignment vertical="center"/>
      <protection/>
    </xf>
    <xf numFmtId="0" fontId="7" fillId="0" borderId="0" xfId="0" applyFont="1" applyAlignment="1" applyProtection="1">
      <alignment horizontal="right" vertical="center"/>
      <protection/>
    </xf>
    <xf numFmtId="0" fontId="2" fillId="3" borderId="8" xfId="0" applyFont="1" applyFill="1" applyBorder="1" applyAlignment="1" applyProtection="1">
      <alignment horizontal="right" vertical="center" wrapText="1"/>
      <protection/>
    </xf>
    <xf numFmtId="0" fontId="7" fillId="0" borderId="0" xfId="0" applyFont="1" applyAlignment="1" applyProtection="1">
      <alignment/>
      <protection/>
    </xf>
    <xf numFmtId="0" fontId="4" fillId="0" borderId="0" xfId="0" applyFont="1" applyAlignment="1" applyProtection="1">
      <alignment/>
      <protection/>
    </xf>
    <xf numFmtId="0" fontId="7" fillId="0" borderId="0" xfId="0" applyFont="1" applyAlignment="1" applyProtection="1">
      <alignment horizontal="right"/>
      <protection/>
    </xf>
    <xf numFmtId="0" fontId="2" fillId="3" borderId="16" xfId="0" applyFont="1" applyFill="1" applyBorder="1" applyAlignment="1" applyProtection="1">
      <alignment horizontal="right" vertical="center" wrapText="1"/>
      <protection/>
    </xf>
    <xf numFmtId="0" fontId="10" fillId="0" borderId="0" xfId="0" applyFont="1" applyAlignment="1" applyProtection="1">
      <alignment horizontal="center"/>
      <protection/>
    </xf>
    <xf numFmtId="0" fontId="10" fillId="0" borderId="0" xfId="0" applyFont="1" applyAlignment="1" applyProtection="1">
      <alignment horizontal="center" wrapText="1"/>
      <protection/>
    </xf>
    <xf numFmtId="0" fontId="7" fillId="0" borderId="0" xfId="0" applyFont="1" applyBorder="1" applyAlignment="1" applyProtection="1">
      <alignment horizontal="left" wrapText="1"/>
      <protection/>
    </xf>
    <xf numFmtId="0" fontId="2" fillId="3" borderId="6" xfId="0" applyFont="1" applyFill="1" applyBorder="1" applyAlignment="1" applyProtection="1">
      <alignment horizontal="left" vertical="center" wrapText="1"/>
      <protection/>
    </xf>
    <xf numFmtId="0" fontId="10" fillId="0" borderId="6" xfId="0" applyFont="1" applyFill="1" applyBorder="1" applyAlignment="1" applyProtection="1">
      <alignment horizontal="center" vertical="center" wrapText="1"/>
      <protection/>
    </xf>
    <xf numFmtId="0" fontId="7" fillId="0" borderId="0" xfId="0" applyFont="1" applyBorder="1" applyAlignment="1" applyProtection="1">
      <alignment wrapText="1"/>
      <protection/>
    </xf>
    <xf numFmtId="0" fontId="4" fillId="0" borderId="17" xfId="0" applyFont="1" applyFill="1" applyBorder="1" applyAlignment="1" applyProtection="1">
      <alignment horizontal="left" vertical="center" wrapText="1"/>
      <protection/>
    </xf>
    <xf numFmtId="0" fontId="7" fillId="0" borderId="18" xfId="0" applyFont="1" applyFill="1" applyBorder="1" applyAlignment="1" applyProtection="1">
      <alignment horizontal="left" wrapText="1"/>
      <protection/>
    </xf>
    <xf numFmtId="0" fontId="7" fillId="0" borderId="0" xfId="0" applyFont="1" applyFill="1" applyBorder="1" applyAlignment="1" applyProtection="1">
      <alignment horizontal="left" wrapText="1"/>
      <protection/>
    </xf>
    <xf numFmtId="0" fontId="7" fillId="0" borderId="9" xfId="0" applyFont="1" applyFill="1" applyBorder="1" applyAlignment="1" applyProtection="1">
      <alignment wrapText="1"/>
      <protection/>
    </xf>
    <xf numFmtId="0" fontId="0" fillId="0" borderId="19" xfId="0" applyFill="1" applyBorder="1" applyAlignment="1" applyProtection="1">
      <alignment/>
      <protection/>
    </xf>
    <xf numFmtId="0" fontId="0" fillId="0" borderId="18" xfId="0" applyFill="1" applyBorder="1" applyAlignment="1" applyProtection="1">
      <alignment/>
      <protection/>
    </xf>
    <xf numFmtId="0" fontId="2" fillId="0" borderId="20" xfId="0" applyFont="1" applyFill="1" applyBorder="1" applyAlignment="1" applyProtection="1">
      <alignment horizontal="center" vertical="center" wrapText="1"/>
      <protection/>
    </xf>
    <xf numFmtId="0" fontId="7" fillId="6" borderId="0" xfId="0" applyFont="1" applyFill="1" applyAlignment="1" applyProtection="1">
      <alignment/>
      <protection/>
    </xf>
    <xf numFmtId="0" fontId="12" fillId="0" borderId="0" xfId="0" applyFont="1" applyFill="1" applyBorder="1" applyAlignment="1" applyProtection="1">
      <alignment/>
      <protection/>
    </xf>
    <xf numFmtId="0" fontId="0" fillId="0" borderId="0" xfId="0" applyFill="1" applyAlignment="1" applyProtection="1">
      <alignment/>
      <protection/>
    </xf>
    <xf numFmtId="0" fontId="0" fillId="0" borderId="0" xfId="0" applyFill="1" applyAlignment="1" applyProtection="1">
      <alignment horizontal="center" vertical="center"/>
      <protection/>
    </xf>
    <xf numFmtId="0" fontId="4" fillId="0" borderId="0" xfId="0" applyFont="1" applyFill="1" applyBorder="1" applyAlignment="1" applyProtection="1">
      <alignment horizontal="left" vertical="center" wrapText="1"/>
      <protection/>
    </xf>
    <xf numFmtId="0" fontId="0" fillId="0" borderId="0" xfId="0" applyFont="1" applyFill="1" applyBorder="1" applyAlignment="1" applyProtection="1">
      <alignment/>
      <protection/>
    </xf>
    <xf numFmtId="0" fontId="4" fillId="0" borderId="21" xfId="0" applyFont="1" applyFill="1" applyBorder="1" applyAlignment="1" applyProtection="1">
      <alignment horizontal="center" vertical="center" wrapText="1"/>
      <protection/>
    </xf>
    <xf numFmtId="0" fontId="7" fillId="0" borderId="0" xfId="0" applyFont="1" applyFill="1" applyAlignment="1" applyProtection="1">
      <alignment/>
      <protection/>
    </xf>
    <xf numFmtId="168" fontId="10" fillId="7" borderId="6" xfId="0"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center"/>
      <protection/>
    </xf>
    <xf numFmtId="0" fontId="2" fillId="0" borderId="6" xfId="0" applyFont="1" applyFill="1" applyBorder="1" applyAlignment="1" applyProtection="1">
      <alignment horizontal="center" vertical="center" wrapText="1"/>
      <protection/>
    </xf>
    <xf numFmtId="0" fontId="2" fillId="0" borderId="0" xfId="0" applyFont="1" applyFill="1" applyAlignment="1" applyProtection="1">
      <alignment/>
      <protection/>
    </xf>
    <xf numFmtId="0" fontId="3" fillId="0" borderId="0" xfId="0" applyFont="1" applyFill="1" applyAlignment="1" applyProtection="1">
      <alignment/>
      <protection/>
    </xf>
    <xf numFmtId="0" fontId="2" fillId="0" borderId="6" xfId="0" applyFont="1" applyFill="1" applyBorder="1" applyAlignment="1" applyProtection="1">
      <alignment horizontal="center" vertical="center"/>
      <protection/>
    </xf>
    <xf numFmtId="0" fontId="2" fillId="0" borderId="0" xfId="0" applyFont="1" applyFill="1" applyBorder="1" applyAlignment="1" applyProtection="1">
      <alignment/>
      <protection/>
    </xf>
    <xf numFmtId="0" fontId="2" fillId="0" borderId="0" xfId="0" applyFont="1" applyAlignment="1" applyProtection="1">
      <alignment/>
      <protection/>
    </xf>
    <xf numFmtId="0" fontId="3" fillId="0" borderId="0" xfId="0" applyFont="1" applyAlignment="1" applyProtection="1">
      <alignment/>
      <protection/>
    </xf>
    <xf numFmtId="0" fontId="0" fillId="0" borderId="0" xfId="0" applyAlignment="1" applyProtection="1">
      <alignment horizontal="center" vertical="center"/>
      <protection/>
    </xf>
    <xf numFmtId="0" fontId="2" fillId="3" borderId="20" xfId="0" applyFont="1" applyFill="1" applyBorder="1" applyAlignment="1" applyProtection="1">
      <alignment horizontal="center" vertical="center" wrapText="1"/>
      <protection/>
    </xf>
    <xf numFmtId="0" fontId="12" fillId="0" borderId="0" xfId="0" applyFont="1" applyBorder="1" applyAlignment="1" applyProtection="1">
      <alignment vertical="center"/>
      <protection/>
    </xf>
    <xf numFmtId="0" fontId="14" fillId="0" borderId="6" xfId="0" applyFont="1" applyFill="1" applyBorder="1" applyAlignment="1" applyProtection="1">
      <alignment horizontal="center" wrapText="1"/>
      <protection locked="0"/>
    </xf>
    <xf numFmtId="0" fontId="14" fillId="0" borderId="6" xfId="0" applyFont="1" applyFill="1" applyBorder="1" applyAlignment="1" applyProtection="1">
      <alignment horizontal="center" vertical="center" wrapText="1"/>
      <protection locked="0"/>
    </xf>
    <xf numFmtId="0" fontId="4" fillId="0" borderId="19" xfId="0" applyFont="1" applyFill="1" applyBorder="1" applyAlignment="1" applyProtection="1">
      <alignment horizontal="left" vertical="center" wrapText="1"/>
      <protection locked="0"/>
    </xf>
    <xf numFmtId="0" fontId="7" fillId="0" borderId="0" xfId="0" applyFont="1" applyAlignment="1" applyProtection="1">
      <alignment/>
      <protection locked="0"/>
    </xf>
    <xf numFmtId="0" fontId="3" fillId="0" borderId="0" xfId="0" applyFont="1" applyAlignment="1" applyProtection="1">
      <alignment horizontal="left"/>
      <protection locked="0"/>
    </xf>
    <xf numFmtId="0" fontId="4" fillId="0" borderId="0" xfId="0" applyFont="1" applyAlignment="1" applyProtection="1">
      <alignment/>
      <protection locked="0"/>
    </xf>
    <xf numFmtId="0" fontId="2" fillId="3" borderId="17" xfId="0" applyFont="1" applyFill="1" applyBorder="1" applyAlignment="1" applyProtection="1">
      <alignment horizontal="left" vertical="center" wrapText="1"/>
      <protection/>
    </xf>
    <xf numFmtId="0" fontId="2" fillId="3" borderId="6"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168" fontId="10" fillId="0" borderId="0" xfId="0" applyNumberFormat="1" applyFont="1" applyFill="1" applyBorder="1" applyAlignment="1" applyProtection="1">
      <alignment horizontal="center" vertical="center" wrapText="1"/>
      <protection/>
    </xf>
    <xf numFmtId="0" fontId="0" fillId="0" borderId="0" xfId="0" applyAlignment="1" applyProtection="1">
      <alignment horizontal="center"/>
      <protection/>
    </xf>
    <xf numFmtId="0" fontId="2" fillId="3" borderId="6" xfId="0" applyFont="1" applyFill="1" applyBorder="1" applyAlignment="1" applyProtection="1">
      <alignment vertical="center" wrapText="1"/>
      <protection/>
    </xf>
    <xf numFmtId="0" fontId="3" fillId="0" borderId="0" xfId="0" applyFont="1" applyAlignment="1" applyProtection="1">
      <alignment/>
      <protection/>
    </xf>
    <xf numFmtId="0" fontId="3" fillId="0" borderId="0" xfId="0" applyFont="1" applyAlignment="1" applyProtection="1">
      <alignment horizontal="left"/>
      <protection/>
    </xf>
    <xf numFmtId="0" fontId="3" fillId="0" borderId="0" xfId="0" applyFont="1" applyAlignment="1" applyProtection="1">
      <alignment vertical="center"/>
      <protection/>
    </xf>
    <xf numFmtId="0" fontId="2" fillId="0" borderId="0" xfId="0" applyFont="1" applyAlignment="1" applyProtection="1">
      <alignment vertical="center"/>
      <protection/>
    </xf>
    <xf numFmtId="0" fontId="2" fillId="0" borderId="0" xfId="0" applyFont="1" applyFill="1" applyBorder="1" applyAlignment="1" applyProtection="1">
      <alignment horizontal="center" vertical="center" wrapText="1"/>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protection/>
    </xf>
    <xf numFmtId="0" fontId="2" fillId="3" borderId="19" xfId="0" applyFont="1" applyFill="1" applyBorder="1" applyAlignment="1" applyProtection="1">
      <alignment horizontal="center" vertical="center" wrapText="1"/>
      <protection/>
    </xf>
    <xf numFmtId="0" fontId="10" fillId="0" borderId="6" xfId="0" applyFont="1" applyFill="1" applyBorder="1" applyAlignment="1" applyProtection="1">
      <alignment horizontal="center" vertical="center" wrapText="1"/>
      <protection/>
    </xf>
    <xf numFmtId="0" fontId="3"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12" fillId="0" borderId="0" xfId="0" applyFont="1" applyFill="1" applyAlignment="1" applyProtection="1">
      <alignment vertical="center"/>
      <protection/>
    </xf>
    <xf numFmtId="0" fontId="0" fillId="2" borderId="0" xfId="0" applyFill="1" applyAlignment="1" applyProtection="1">
      <alignment vertical="center"/>
      <protection/>
    </xf>
    <xf numFmtId="0" fontId="1" fillId="0" borderId="0" xfId="0" applyFont="1" applyFill="1" applyBorder="1" applyAlignment="1" applyProtection="1">
      <alignment horizontal="left" vertical="center" wrapText="1"/>
      <protection/>
    </xf>
    <xf numFmtId="0" fontId="10" fillId="0" borderId="0" xfId="0" applyFont="1" applyFill="1" applyBorder="1" applyAlignment="1" applyProtection="1">
      <alignment horizontal="left" vertical="center" wrapText="1"/>
      <protection/>
    </xf>
    <xf numFmtId="0" fontId="2" fillId="0" borderId="0" xfId="0" applyFont="1" applyAlignment="1" applyProtection="1">
      <alignment vertical="center"/>
      <protection/>
    </xf>
    <xf numFmtId="0" fontId="2" fillId="8" borderId="6" xfId="0" applyFont="1" applyFill="1" applyBorder="1" applyAlignment="1" applyProtection="1">
      <alignment horizontal="center" vertical="center"/>
      <protection/>
    </xf>
    <xf numFmtId="0" fontId="1" fillId="0" borderId="0" xfId="0" applyFont="1" applyAlignment="1" applyProtection="1">
      <alignment vertical="center"/>
      <protection/>
    </xf>
    <xf numFmtId="0" fontId="10" fillId="0" borderId="6" xfId="0" applyFont="1" applyBorder="1" applyAlignment="1" applyProtection="1">
      <alignment horizontal="center" vertical="center"/>
      <protection/>
    </xf>
    <xf numFmtId="0" fontId="26" fillId="0" borderId="0" xfId="0" applyFont="1" applyFill="1" applyBorder="1" applyAlignment="1" applyProtection="1">
      <alignment horizontal="left" vertical="center"/>
      <protection/>
    </xf>
    <xf numFmtId="0" fontId="3" fillId="0" borderId="0" xfId="0" applyFont="1" applyBorder="1" applyAlignment="1" applyProtection="1">
      <alignment vertical="center"/>
      <protection/>
    </xf>
    <xf numFmtId="0" fontId="26"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center" vertical="center"/>
      <protection/>
    </xf>
    <xf numFmtId="0" fontId="26" fillId="0" borderId="0" xfId="0" applyFont="1" applyBorder="1" applyAlignment="1" applyProtection="1">
      <alignment horizontal="left" vertical="center"/>
      <protection/>
    </xf>
    <xf numFmtId="0" fontId="0" fillId="0" borderId="0" xfId="0" applyBorder="1" applyAlignment="1" applyProtection="1">
      <alignment horizontal="center" vertical="center"/>
      <protection/>
    </xf>
    <xf numFmtId="0" fontId="3" fillId="0" borderId="0" xfId="0" applyFont="1" applyBorder="1" applyAlignment="1" applyProtection="1">
      <alignment horizontal="right" vertical="center"/>
      <protection/>
    </xf>
    <xf numFmtId="0" fontId="2" fillId="0" borderId="0" xfId="0" applyFont="1" applyAlignment="1" applyProtection="1">
      <alignment horizontal="center" vertical="center"/>
      <protection/>
    </xf>
    <xf numFmtId="0" fontId="10" fillId="9" borderId="0" xfId="0" applyFont="1" applyFill="1" applyBorder="1" applyAlignment="1" applyProtection="1">
      <alignment horizontal="center" vertical="center" wrapText="1"/>
      <protection/>
    </xf>
    <xf numFmtId="0" fontId="1" fillId="9" borderId="0" xfId="0" applyFont="1" applyFill="1" applyBorder="1" applyAlignment="1" applyProtection="1">
      <alignment horizontal="center" vertical="center" wrapText="1"/>
      <protection/>
    </xf>
    <xf numFmtId="0" fontId="0" fillId="0" borderId="0" xfId="0" applyAlignment="1" applyProtection="1">
      <alignment horizontal="left" vertical="center"/>
      <protection/>
    </xf>
    <xf numFmtId="0" fontId="11" fillId="0" borderId="0" xfId="0" applyFont="1" applyAlignment="1" applyProtection="1">
      <alignment horizontal="center" vertical="center"/>
      <protection/>
    </xf>
    <xf numFmtId="0" fontId="11" fillId="0" borderId="0" xfId="0" applyFont="1" applyBorder="1" applyAlignment="1" applyProtection="1">
      <alignment horizontal="center" vertical="center" wrapText="1"/>
      <protection/>
    </xf>
    <xf numFmtId="0" fontId="11" fillId="0" borderId="0" xfId="0" applyFont="1" applyBorder="1" applyAlignment="1" applyProtection="1">
      <alignment vertical="center" wrapText="1"/>
      <protection/>
    </xf>
    <xf numFmtId="0" fontId="11" fillId="0" borderId="0" xfId="0" applyFont="1" applyBorder="1" applyAlignment="1" applyProtection="1">
      <alignment vertical="center"/>
      <protection/>
    </xf>
    <xf numFmtId="4" fontId="14" fillId="7" borderId="22" xfId="0" applyNumberFormat="1" applyFont="1" applyFill="1" applyBorder="1" applyAlignment="1" applyProtection="1">
      <alignment horizontal="center" vertical="center"/>
      <protection/>
    </xf>
    <xf numFmtId="0" fontId="15" fillId="0" borderId="0" xfId="0" applyFont="1" applyBorder="1" applyAlignment="1" applyProtection="1">
      <alignment horizontal="center" vertical="center"/>
      <protection/>
    </xf>
    <xf numFmtId="0" fontId="14" fillId="0" borderId="0" xfId="0" applyFont="1" applyBorder="1" applyAlignment="1" applyProtection="1">
      <alignment horizontal="center" vertical="center"/>
      <protection/>
    </xf>
    <xf numFmtId="0" fontId="14" fillId="0" borderId="0" xfId="0" applyFont="1" applyAlignment="1" applyProtection="1">
      <alignment horizontal="center" vertical="center"/>
      <protection/>
    </xf>
    <xf numFmtId="0" fontId="12" fillId="0" borderId="0" xfId="0" applyFont="1" applyFill="1" applyAlignment="1" applyProtection="1">
      <alignment horizontal="center" vertical="center"/>
      <protection/>
    </xf>
    <xf numFmtId="0" fontId="0" fillId="0" borderId="0" xfId="0" applyFill="1" applyBorder="1" applyAlignment="1" applyProtection="1">
      <alignment horizontal="center" vertical="center"/>
      <protection/>
    </xf>
    <xf numFmtId="0" fontId="3" fillId="0" borderId="0" xfId="0" applyFont="1" applyFill="1" applyBorder="1" applyAlignment="1" applyProtection="1">
      <alignment horizontal="right" vertical="center"/>
      <protection/>
    </xf>
    <xf numFmtId="0" fontId="3" fillId="0" borderId="0" xfId="0" applyFont="1" applyAlignment="1" applyProtection="1">
      <alignment horizontal="left" vertical="center"/>
      <protection/>
    </xf>
    <xf numFmtId="0" fontId="22" fillId="0" borderId="0" xfId="0" applyFont="1" applyAlignment="1" applyProtection="1">
      <alignment/>
      <protection/>
    </xf>
    <xf numFmtId="0" fontId="7" fillId="0" borderId="0" xfId="0" applyFont="1" applyAlignment="1" applyProtection="1">
      <alignment/>
      <protection/>
    </xf>
    <xf numFmtId="0" fontId="4" fillId="0" borderId="0" xfId="0" applyFont="1" applyAlignment="1" applyProtection="1">
      <alignment horizontal="center" vertical="center"/>
      <protection/>
    </xf>
    <xf numFmtId="0" fontId="4" fillId="3" borderId="6" xfId="0" applyFont="1" applyFill="1" applyBorder="1" applyAlignment="1" applyProtection="1">
      <alignment horizontal="center" vertical="center" wrapText="1"/>
      <protection/>
    </xf>
    <xf numFmtId="0" fontId="7" fillId="0" borderId="0" xfId="0" applyFont="1" applyFill="1" applyAlignment="1" applyProtection="1">
      <alignment horizontal="center" vertical="center"/>
      <protection/>
    </xf>
    <xf numFmtId="0" fontId="9" fillId="0" borderId="0" xfId="0" applyFont="1" applyAlignment="1" applyProtection="1">
      <alignment/>
      <protection/>
    </xf>
    <xf numFmtId="0" fontId="4" fillId="3" borderId="17" xfId="0" applyFont="1" applyFill="1" applyBorder="1" applyAlignment="1" applyProtection="1">
      <alignment horizontal="center" vertical="center" wrapText="1"/>
      <protection/>
    </xf>
    <xf numFmtId="0" fontId="7" fillId="0" borderId="0" xfId="0" applyFont="1" applyAlignment="1" applyProtection="1">
      <alignment horizontal="center" vertical="center"/>
      <protection/>
    </xf>
    <xf numFmtId="0" fontId="0" fillId="5" borderId="0" xfId="0" applyFill="1" applyAlignment="1" applyProtection="1">
      <alignment horizontal="center" vertical="center"/>
      <protection/>
    </xf>
    <xf numFmtId="0" fontId="4" fillId="0" borderId="0" xfId="0" applyFont="1" applyAlignment="1" applyProtection="1">
      <alignment horizontal="center" vertical="center"/>
      <protection locked="0"/>
    </xf>
    <xf numFmtId="0" fontId="7" fillId="0" borderId="0" xfId="0" applyFont="1" applyFill="1" applyAlignment="1" applyProtection="1">
      <alignment/>
      <protection/>
    </xf>
    <xf numFmtId="0" fontId="4" fillId="3" borderId="23" xfId="0" applyFont="1" applyFill="1" applyBorder="1" applyAlignment="1" applyProtection="1">
      <alignment horizontal="center" vertical="center" wrapText="1"/>
      <protection/>
    </xf>
    <xf numFmtId="0" fontId="3" fillId="0" borderId="0" xfId="0" applyFont="1" applyAlignment="1" applyProtection="1">
      <alignment horizontal="center" vertical="center" wrapText="1"/>
      <protection/>
    </xf>
    <xf numFmtId="0" fontId="3" fillId="0" borderId="0" xfId="0" applyFont="1" applyAlignment="1" applyProtection="1">
      <alignment vertical="center" wrapText="1"/>
      <protection/>
    </xf>
    <xf numFmtId="0" fontId="4" fillId="0" borderId="0" xfId="0" applyFont="1" applyAlignment="1" applyProtection="1">
      <alignment/>
      <protection/>
    </xf>
    <xf numFmtId="49" fontId="14" fillId="0" borderId="22" xfId="0" applyNumberFormat="1" applyFont="1" applyBorder="1" applyAlignment="1" applyProtection="1">
      <alignment horizontal="justify"/>
      <protection locked="0"/>
    </xf>
    <xf numFmtId="0" fontId="23" fillId="0" borderId="0" xfId="0" applyFont="1" applyAlignment="1" applyProtection="1">
      <alignment horizontal="center"/>
      <protection locked="0"/>
    </xf>
    <xf numFmtId="0" fontId="23" fillId="0" borderId="0" xfId="0" applyFont="1" applyAlignment="1" applyProtection="1">
      <alignment/>
      <protection/>
    </xf>
    <xf numFmtId="0" fontId="23" fillId="0" borderId="0" xfId="0" applyFont="1" applyAlignment="1" applyProtection="1">
      <alignment/>
      <protection/>
    </xf>
    <xf numFmtId="0" fontId="23" fillId="0" borderId="0" xfId="0" applyFont="1" applyAlignment="1" applyProtection="1">
      <alignment vertical="top"/>
      <protection/>
    </xf>
    <xf numFmtId="0" fontId="23" fillId="0" borderId="0" xfId="0" applyFont="1" applyAlignment="1" applyProtection="1">
      <alignment vertical="center"/>
      <protection/>
    </xf>
    <xf numFmtId="0" fontId="14" fillId="0" borderId="0" xfId="0" applyFont="1" applyAlignment="1" applyProtection="1">
      <alignment vertical="top"/>
      <protection/>
    </xf>
    <xf numFmtId="0" fontId="14" fillId="0" borderId="0" xfId="0" applyFont="1" applyAlignment="1" applyProtection="1">
      <alignment horizontal="justify" vertical="top"/>
      <protection/>
    </xf>
    <xf numFmtId="0" fontId="23" fillId="0" borderId="0" xfId="0" applyFont="1" applyAlignment="1" applyProtection="1">
      <alignment horizontal="center" vertical="top" wrapText="1"/>
      <protection/>
    </xf>
    <xf numFmtId="0" fontId="23" fillId="0" borderId="0" xfId="0" applyFont="1" applyAlignment="1" applyProtection="1">
      <alignment horizontal="justify" vertical="top" wrapText="1"/>
      <protection/>
    </xf>
    <xf numFmtId="0" fontId="23" fillId="0" borderId="0" xfId="0" applyFont="1" applyAlignment="1" applyProtection="1">
      <alignment horizontal="justify" vertical="top"/>
      <protection/>
    </xf>
    <xf numFmtId="0" fontId="14" fillId="0" borderId="0" xfId="0" applyFont="1" applyAlignment="1" applyProtection="1">
      <alignment horizontal="center" vertical="top" wrapText="1"/>
      <protection/>
    </xf>
    <xf numFmtId="0" fontId="23" fillId="0" borderId="0" xfId="0" applyFont="1" applyAlignment="1" applyProtection="1">
      <alignment horizontal="justify"/>
      <protection/>
    </xf>
    <xf numFmtId="0" fontId="24" fillId="0" borderId="0" xfId="0" applyFont="1" applyAlignment="1" applyProtection="1">
      <alignment horizontal="center" vertical="top" wrapText="1"/>
      <protection/>
    </xf>
    <xf numFmtId="0" fontId="23" fillId="0" borderId="0" xfId="0" applyFont="1" applyAlignment="1" applyProtection="1">
      <alignment horizontal="center" vertical="top"/>
      <protection/>
    </xf>
    <xf numFmtId="0" fontId="30" fillId="0" borderId="0" xfId="0" applyFont="1" applyBorder="1" applyAlignment="1" applyProtection="1">
      <alignment horizontal="justify"/>
      <protection/>
    </xf>
    <xf numFmtId="0" fontId="23" fillId="0" borderId="0" xfId="0" applyFont="1" applyAlignment="1" applyProtection="1">
      <alignment horizontal="center"/>
      <protection/>
    </xf>
    <xf numFmtId="0" fontId="31" fillId="0" borderId="0" xfId="0" applyFont="1" applyAlignment="1" applyProtection="1">
      <alignment/>
      <protection/>
    </xf>
    <xf numFmtId="0" fontId="0" fillId="10" borderId="0" xfId="0" applyFill="1" applyAlignment="1" applyProtection="1">
      <alignment/>
      <protection/>
    </xf>
    <xf numFmtId="0" fontId="31" fillId="10" borderId="0" xfId="0" applyFont="1" applyFill="1" applyAlignment="1" applyProtection="1">
      <alignment vertical="top" wrapText="1"/>
      <protection/>
    </xf>
    <xf numFmtId="0" fontId="31" fillId="11" borderId="6" xfId="0" applyFont="1" applyFill="1" applyBorder="1" applyAlignment="1" applyProtection="1">
      <alignment horizontal="center" vertical="top" wrapText="1"/>
      <protection locked="0"/>
    </xf>
    <xf numFmtId="0" fontId="31" fillId="11" borderId="24" xfId="0" applyFont="1" applyFill="1" applyBorder="1" applyAlignment="1" applyProtection="1">
      <alignment horizontal="center" vertical="top" wrapText="1"/>
      <protection locked="0"/>
    </xf>
    <xf numFmtId="0" fontId="31" fillId="11" borderId="25" xfId="0" applyFont="1" applyFill="1" applyBorder="1" applyAlignment="1" applyProtection="1">
      <alignment horizontal="center" vertical="top" wrapText="1"/>
      <protection locked="0"/>
    </xf>
    <xf numFmtId="0" fontId="31" fillId="0" borderId="0" xfId="0" applyFont="1" applyAlignment="1" applyProtection="1">
      <alignment horizontal="center"/>
      <protection/>
    </xf>
    <xf numFmtId="0" fontId="48" fillId="0" borderId="0" xfId="0" applyFont="1" applyAlignment="1" applyProtection="1">
      <alignment/>
      <protection/>
    </xf>
    <xf numFmtId="0" fontId="38" fillId="0" borderId="0" xfId="0" applyFont="1" applyAlignment="1" applyProtection="1">
      <alignment wrapText="1"/>
      <protection/>
    </xf>
    <xf numFmtId="0" fontId="23" fillId="0" borderId="0" xfId="0" applyFont="1" applyAlignment="1" applyProtection="1">
      <alignment horizontal="center" vertical="top" wrapText="1"/>
      <protection locked="0"/>
    </xf>
    <xf numFmtId="0" fontId="23" fillId="0" borderId="0" xfId="0" applyFont="1" applyAlignment="1" applyProtection="1">
      <alignment/>
      <protection locked="0"/>
    </xf>
    <xf numFmtId="0" fontId="0" fillId="0" borderId="6" xfId="0" applyBorder="1" applyAlignment="1" applyProtection="1">
      <alignment horizontal="left" vertical="center" wrapText="1"/>
      <protection/>
    </xf>
    <xf numFmtId="0" fontId="12" fillId="0" borderId="6" xfId="0" applyFont="1" applyBorder="1" applyAlignment="1" applyProtection="1">
      <alignment horizontal="center"/>
      <protection/>
    </xf>
    <xf numFmtId="0" fontId="1" fillId="0" borderId="6" xfId="0" applyFont="1" applyFill="1" applyBorder="1" applyAlignment="1" applyProtection="1">
      <alignment horizontal="center" vertical="center" wrapText="1"/>
      <protection locked="0"/>
    </xf>
    <xf numFmtId="0" fontId="1" fillId="0" borderId="6" xfId="0" applyFont="1" applyFill="1" applyBorder="1" applyAlignment="1" applyProtection="1">
      <alignment vertical="center" wrapText="1"/>
      <protection locked="0"/>
    </xf>
    <xf numFmtId="0" fontId="3" fillId="0" borderId="0" xfId="0" applyFont="1" applyAlignment="1" applyProtection="1">
      <alignment horizontal="left" vertical="top" wrapText="1"/>
      <protection/>
    </xf>
    <xf numFmtId="0" fontId="10" fillId="0" borderId="6" xfId="0" applyFont="1" applyFill="1" applyBorder="1" applyAlignment="1" applyProtection="1">
      <alignment horizontal="center" vertical="center" wrapText="1"/>
      <protection locked="0"/>
    </xf>
    <xf numFmtId="177" fontId="10" fillId="7" borderId="6" xfId="0" applyNumberFormat="1" applyFont="1" applyFill="1" applyBorder="1" applyAlignment="1" applyProtection="1">
      <alignment horizontal="center" vertical="center" wrapText="1"/>
      <protection/>
    </xf>
    <xf numFmtId="0" fontId="1" fillId="0" borderId="6" xfId="0" applyFont="1" applyFill="1" applyBorder="1" applyAlignment="1" applyProtection="1">
      <alignment horizontal="left" vertical="top" wrapText="1"/>
      <protection locked="0"/>
    </xf>
    <xf numFmtId="177" fontId="1" fillId="0" borderId="6" xfId="0" applyNumberFormat="1" applyFont="1" applyFill="1" applyBorder="1" applyAlignment="1" applyProtection="1">
      <alignment vertical="center" wrapText="1"/>
      <protection locked="0"/>
    </xf>
    <xf numFmtId="177" fontId="1" fillId="7" borderId="25" xfId="20" applyNumberFormat="1" applyFont="1" applyFill="1" applyBorder="1" applyAlignment="1" applyProtection="1">
      <alignment vertical="center" wrapText="1"/>
      <protection/>
    </xf>
    <xf numFmtId="177" fontId="3" fillId="0" borderId="6" xfId="0" applyNumberFormat="1" applyFont="1" applyFill="1" applyBorder="1" applyAlignment="1" applyProtection="1">
      <alignment horizontal="center" vertical="center" wrapText="1"/>
      <protection locked="0"/>
    </xf>
    <xf numFmtId="177" fontId="3" fillId="0" borderId="17" xfId="0" applyNumberFormat="1" applyFont="1" applyFill="1" applyBorder="1" applyAlignment="1" applyProtection="1">
      <alignment horizontal="center" vertical="center" wrapText="1"/>
      <protection locked="0"/>
    </xf>
    <xf numFmtId="177" fontId="2" fillId="7" borderId="6" xfId="0" applyNumberFormat="1" applyFont="1" applyFill="1" applyBorder="1" applyAlignment="1" applyProtection="1">
      <alignment horizontal="center" vertical="center" wrapText="1"/>
      <protection/>
    </xf>
    <xf numFmtId="177" fontId="10" fillId="7" borderId="6" xfId="0" applyNumberFormat="1" applyFont="1" applyFill="1" applyBorder="1" applyAlignment="1" applyProtection="1">
      <alignment horizontal="left" vertical="top" wrapText="1"/>
      <protection/>
    </xf>
    <xf numFmtId="177" fontId="1" fillId="0" borderId="6" xfId="0" applyNumberFormat="1" applyFont="1" applyFill="1" applyBorder="1" applyAlignment="1" applyProtection="1">
      <alignment horizontal="left" vertical="top" wrapText="1"/>
      <protection locked="0"/>
    </xf>
    <xf numFmtId="168" fontId="1" fillId="0" borderId="6" xfId="0" applyNumberFormat="1" applyFont="1" applyFill="1" applyBorder="1" applyAlignment="1" applyProtection="1">
      <alignment horizontal="left" vertical="top" wrapText="1"/>
      <protection locked="0"/>
    </xf>
    <xf numFmtId="0" fontId="2" fillId="0" borderId="0" xfId="0" applyFont="1" applyAlignment="1" applyProtection="1">
      <alignment horizontal="left" vertical="top" wrapText="1"/>
      <protection/>
    </xf>
    <xf numFmtId="168" fontId="10" fillId="7" borderId="25" xfId="0" applyNumberFormat="1" applyFont="1" applyFill="1" applyBorder="1" applyAlignment="1" applyProtection="1">
      <alignment horizontal="left" vertical="top" wrapText="1"/>
      <protection/>
    </xf>
    <xf numFmtId="0" fontId="0" fillId="0" borderId="0" xfId="0" applyFill="1" applyAlignment="1" applyProtection="1">
      <alignment horizontal="left" vertical="top" wrapText="1"/>
      <protection/>
    </xf>
    <xf numFmtId="177" fontId="10" fillId="7" borderId="6" xfId="0" applyNumberFormat="1" applyFont="1" applyFill="1" applyBorder="1" applyAlignment="1" applyProtection="1">
      <alignment horizontal="left" vertical="top" wrapText="1"/>
      <protection/>
    </xf>
    <xf numFmtId="14" fontId="1" fillId="0" borderId="6" xfId="0" applyNumberFormat="1" applyFont="1" applyFill="1" applyBorder="1" applyAlignment="1" applyProtection="1">
      <alignment horizontal="left" vertical="top" wrapText="1"/>
      <protection locked="0"/>
    </xf>
    <xf numFmtId="0" fontId="3" fillId="0" borderId="0" xfId="0" applyFont="1" applyFill="1" applyAlignment="1" applyProtection="1">
      <alignment horizontal="left" vertical="top" wrapText="1"/>
      <protection/>
    </xf>
    <xf numFmtId="0" fontId="2" fillId="0" borderId="0" xfId="0" applyFont="1" applyFill="1" applyAlignment="1" applyProtection="1">
      <alignment horizontal="left" vertical="top" wrapText="1"/>
      <protection/>
    </xf>
    <xf numFmtId="177" fontId="1" fillId="0" borderId="6" xfId="0" applyNumberFormat="1" applyFont="1" applyFill="1" applyBorder="1" applyAlignment="1" applyProtection="1">
      <alignment horizontal="left" vertical="top" wrapText="1"/>
      <protection locked="0"/>
    </xf>
    <xf numFmtId="0" fontId="10" fillId="0" borderId="6" xfId="0" applyFont="1" applyFill="1" applyBorder="1" applyAlignment="1" applyProtection="1">
      <alignment horizontal="left" vertical="top" wrapText="1"/>
      <protection locked="0"/>
    </xf>
    <xf numFmtId="0" fontId="3" fillId="0" borderId="0" xfId="0" applyFont="1" applyFill="1" applyBorder="1" applyAlignment="1" applyProtection="1">
      <alignment horizontal="left" vertical="top" wrapText="1"/>
      <protection/>
    </xf>
    <xf numFmtId="0" fontId="0" fillId="0" borderId="0" xfId="0" applyFill="1" applyBorder="1" applyAlignment="1" applyProtection="1">
      <alignment horizontal="left" vertical="top" wrapText="1"/>
      <protection/>
    </xf>
    <xf numFmtId="0" fontId="10" fillId="0" borderId="0" xfId="0" applyFont="1" applyFill="1" applyBorder="1" applyAlignment="1" applyProtection="1">
      <alignment horizontal="left" vertical="top" wrapText="1"/>
      <protection/>
    </xf>
    <xf numFmtId="0" fontId="3" fillId="0" borderId="6" xfId="0" applyFont="1" applyBorder="1" applyAlignment="1" applyProtection="1">
      <alignment horizontal="left" vertical="top" wrapText="1"/>
      <protection locked="0"/>
    </xf>
    <xf numFmtId="177" fontId="10" fillId="7" borderId="25" xfId="0" applyNumberFormat="1" applyFont="1" applyFill="1" applyBorder="1" applyAlignment="1" applyProtection="1">
      <alignment horizontal="left" vertical="top" wrapText="1"/>
      <protection/>
    </xf>
    <xf numFmtId="0" fontId="3" fillId="0" borderId="0" xfId="0" applyFont="1" applyFill="1" applyAlignment="1" applyProtection="1">
      <alignment horizontal="left" vertical="top"/>
      <protection/>
    </xf>
    <xf numFmtId="0" fontId="2" fillId="0" borderId="0" xfId="0" applyFont="1" applyFill="1" applyAlignment="1" applyProtection="1">
      <alignment horizontal="left" vertical="top"/>
      <protection/>
    </xf>
    <xf numFmtId="0" fontId="0" fillId="0" borderId="0" xfId="0" applyFill="1" applyAlignment="1" applyProtection="1">
      <alignment horizontal="left" vertical="top"/>
      <protection/>
    </xf>
    <xf numFmtId="0" fontId="3" fillId="0" borderId="0" xfId="0" applyFont="1" applyAlignment="1" applyProtection="1">
      <alignment horizontal="left" vertical="top"/>
      <protection/>
    </xf>
    <xf numFmtId="0" fontId="3" fillId="0" borderId="0" xfId="0" applyFont="1" applyFill="1" applyBorder="1" applyAlignment="1" applyProtection="1">
      <alignment horizontal="left" vertical="top"/>
      <protection/>
    </xf>
    <xf numFmtId="0" fontId="0" fillId="0" borderId="0" xfId="0" applyFill="1" applyBorder="1" applyAlignment="1" applyProtection="1">
      <alignment horizontal="left" vertical="top"/>
      <protection/>
    </xf>
    <xf numFmtId="4" fontId="1" fillId="7" borderId="6" xfId="0" applyNumberFormat="1" applyFont="1" applyFill="1" applyBorder="1" applyAlignment="1" applyProtection="1">
      <alignment horizontal="left" vertical="top" wrapText="1"/>
      <protection/>
    </xf>
    <xf numFmtId="4" fontId="1" fillId="0" borderId="6" xfId="0" applyNumberFormat="1" applyFont="1" applyFill="1" applyBorder="1" applyAlignment="1" applyProtection="1">
      <alignment horizontal="left" vertical="top" wrapText="1"/>
      <protection locked="0"/>
    </xf>
    <xf numFmtId="4" fontId="1" fillId="0" borderId="6" xfId="0" applyNumberFormat="1" applyFont="1" applyFill="1" applyBorder="1" applyAlignment="1" applyProtection="1">
      <alignment horizontal="left" vertical="top" wrapText="1"/>
      <protection/>
    </xf>
    <xf numFmtId="49" fontId="31" fillId="11" borderId="6" xfId="0" applyNumberFormat="1" applyFont="1" applyFill="1" applyBorder="1" applyAlignment="1" applyProtection="1">
      <alignment horizontal="center" vertical="top" wrapText="1"/>
      <protection locked="0"/>
    </xf>
    <xf numFmtId="49" fontId="31" fillId="11" borderId="6" xfId="0" applyNumberFormat="1" applyFont="1" applyFill="1" applyBorder="1" applyAlignment="1" applyProtection="1" quotePrefix="1">
      <alignment horizontal="center" vertical="top" wrapText="1"/>
      <protection locked="0"/>
    </xf>
    <xf numFmtId="0" fontId="4" fillId="2" borderId="23" xfId="0" applyFont="1" applyFill="1" applyBorder="1" applyAlignment="1" applyProtection="1">
      <alignment horizontal="center" vertical="center" wrapText="1"/>
      <protection/>
    </xf>
    <xf numFmtId="0" fontId="7" fillId="0" borderId="25" xfId="0" applyFont="1" applyFill="1" applyBorder="1" applyAlignment="1" applyProtection="1">
      <alignment horizontal="center" vertical="center" wrapText="1"/>
      <protection locked="0"/>
    </xf>
    <xf numFmtId="0" fontId="7" fillId="0" borderId="26" xfId="0" applyFont="1" applyFill="1" applyBorder="1" applyAlignment="1" applyProtection="1">
      <alignment horizontal="center" vertical="center" wrapText="1"/>
      <protection locked="0"/>
    </xf>
    <xf numFmtId="0" fontId="7" fillId="0" borderId="17" xfId="0" applyFont="1" applyFill="1" applyBorder="1" applyAlignment="1" applyProtection="1">
      <alignment horizontal="center" vertical="center" wrapText="1"/>
      <protection locked="0"/>
    </xf>
    <xf numFmtId="0" fontId="7" fillId="0" borderId="27" xfId="0" applyFont="1" applyFill="1" applyBorder="1" applyAlignment="1" applyProtection="1">
      <alignment horizontal="center" vertical="center" wrapText="1"/>
      <protection locked="0"/>
    </xf>
    <xf numFmtId="0" fontId="10" fillId="0" borderId="0" xfId="0" applyFont="1" applyAlignment="1" applyProtection="1">
      <alignment horizontal="center"/>
      <protection locked="0"/>
    </xf>
    <xf numFmtId="0" fontId="7" fillId="0" borderId="28" xfId="0" applyFont="1" applyFill="1" applyBorder="1" applyAlignment="1" applyProtection="1">
      <alignment horizontal="center" vertical="center" wrapText="1"/>
      <protection locked="0"/>
    </xf>
    <xf numFmtId="0" fontId="7" fillId="0" borderId="29" xfId="0" applyFont="1" applyFill="1" applyBorder="1" applyAlignment="1" applyProtection="1">
      <alignment horizontal="center" vertical="center" wrapText="1"/>
      <protection locked="0"/>
    </xf>
    <xf numFmtId="0" fontId="7" fillId="0" borderId="30" xfId="0" applyFont="1" applyFill="1" applyBorder="1" applyAlignment="1" applyProtection="1">
      <alignment horizontal="center" vertical="center" wrapText="1"/>
      <protection locked="0"/>
    </xf>
    <xf numFmtId="0" fontId="7" fillId="0" borderId="31" xfId="0" applyFont="1" applyFill="1" applyBorder="1" applyAlignment="1" applyProtection="1">
      <alignment horizontal="center" vertical="center" wrapText="1"/>
      <protection locked="0"/>
    </xf>
    <xf numFmtId="0" fontId="21" fillId="12" borderId="6" xfId="0" applyFont="1" applyFill="1" applyBorder="1" applyAlignment="1" applyProtection="1">
      <alignment horizontal="center" vertical="center" wrapText="1"/>
      <protection/>
    </xf>
    <xf numFmtId="0" fontId="29" fillId="0" borderId="0" xfId="0" applyFont="1" applyAlignment="1">
      <alignment horizontal="left" wrapText="1"/>
    </xf>
    <xf numFmtId="0" fontId="10" fillId="3" borderId="25" xfId="0" applyFont="1" applyFill="1" applyBorder="1" applyAlignment="1">
      <alignment horizontal="left" vertical="center" wrapText="1"/>
    </xf>
    <xf numFmtId="0" fontId="10" fillId="3" borderId="32" xfId="0" applyFont="1" applyFill="1" applyBorder="1" applyAlignment="1">
      <alignment horizontal="left" vertical="center" wrapText="1"/>
    </xf>
    <xf numFmtId="0" fontId="10" fillId="3" borderId="33" xfId="0" applyFont="1" applyFill="1" applyBorder="1" applyAlignment="1">
      <alignment horizontal="left" vertical="center" wrapText="1"/>
    </xf>
    <xf numFmtId="0" fontId="10" fillId="3" borderId="34" xfId="0" applyFont="1" applyFill="1" applyBorder="1" applyAlignment="1">
      <alignment horizontal="left" vertical="center" wrapText="1"/>
    </xf>
    <xf numFmtId="0" fontId="10" fillId="8" borderId="17" xfId="0" applyFont="1" applyFill="1" applyBorder="1" applyAlignment="1" applyProtection="1">
      <alignment horizontal="justify" vertical="center" wrapText="1"/>
      <protection/>
    </xf>
    <xf numFmtId="169" fontId="14" fillId="0" borderId="25" xfId="0" applyNumberFormat="1" applyFont="1" applyFill="1" applyBorder="1" applyAlignment="1" applyProtection="1">
      <alignment horizontal="center" vertical="top" wrapText="1"/>
      <protection locked="0"/>
    </xf>
    <xf numFmtId="0" fontId="3" fillId="0" borderId="35" xfId="0" applyFont="1" applyBorder="1" applyAlignment="1" applyProtection="1">
      <alignment horizontal="center" vertical="top" wrapText="1"/>
      <protection/>
    </xf>
    <xf numFmtId="0" fontId="3" fillId="0" borderId="9" xfId="0" applyFont="1" applyBorder="1" applyAlignment="1" applyProtection="1">
      <alignment horizontal="center" vertical="top" wrapText="1"/>
      <protection/>
    </xf>
    <xf numFmtId="0" fontId="10" fillId="3" borderId="36" xfId="0" applyFont="1" applyFill="1" applyBorder="1" applyAlignment="1">
      <alignment horizontal="left" vertical="center" wrapText="1"/>
    </xf>
    <xf numFmtId="0" fontId="10" fillId="3" borderId="27" xfId="0" applyFont="1" applyFill="1" applyBorder="1" applyAlignment="1">
      <alignment horizontal="left" vertical="center" wrapText="1"/>
    </xf>
    <xf numFmtId="0" fontId="1" fillId="0" borderId="6" xfId="0" applyFont="1" applyFill="1" applyBorder="1" applyAlignment="1" applyProtection="1">
      <alignment horizontal="left" vertical="top" wrapText="1"/>
      <protection locked="0"/>
    </xf>
    <xf numFmtId="0" fontId="0" fillId="0" borderId="6" xfId="0" applyFill="1" applyBorder="1" applyAlignment="1" applyProtection="1">
      <alignment/>
      <protection locked="0"/>
    </xf>
    <xf numFmtId="0" fontId="0" fillId="0" borderId="24" xfId="0" applyFill="1" applyBorder="1" applyAlignment="1" applyProtection="1">
      <alignment/>
      <protection locked="0"/>
    </xf>
    <xf numFmtId="169" fontId="14" fillId="0" borderId="36" xfId="0" applyNumberFormat="1" applyFont="1" applyFill="1" applyBorder="1" applyAlignment="1" applyProtection="1">
      <alignment horizontal="center" vertical="top" wrapText="1"/>
      <protection locked="0"/>
    </xf>
    <xf numFmtId="169" fontId="14" fillId="0" borderId="27" xfId="0" applyNumberFormat="1" applyFont="1" applyFill="1" applyBorder="1" applyAlignment="1" applyProtection="1">
      <alignment horizontal="center" vertical="top" wrapText="1"/>
      <protection locked="0"/>
    </xf>
    <xf numFmtId="0" fontId="2" fillId="0" borderId="0" xfId="0" applyFont="1" applyBorder="1" applyAlignment="1" applyProtection="1">
      <alignment horizontal="center" vertical="top" wrapText="1"/>
      <protection/>
    </xf>
    <xf numFmtId="0" fontId="10" fillId="8" borderId="36" xfId="0" applyFont="1" applyFill="1" applyBorder="1" applyAlignment="1" applyProtection="1">
      <alignment horizontal="justify" vertical="center" wrapText="1"/>
      <protection/>
    </xf>
    <xf numFmtId="0" fontId="10" fillId="8" borderId="25" xfId="0" applyFont="1" applyFill="1" applyBorder="1" applyAlignment="1" applyProtection="1">
      <alignment horizontal="justify" vertical="center" wrapText="1"/>
      <protection/>
    </xf>
    <xf numFmtId="0" fontId="0" fillId="0" borderId="37" xfId="0" applyFill="1" applyBorder="1" applyAlignment="1" applyProtection="1">
      <alignment horizontal="left" vertical="top" wrapText="1"/>
      <protection locked="0"/>
    </xf>
    <xf numFmtId="0" fontId="0" fillId="0" borderId="38" xfId="0" applyFill="1" applyBorder="1" applyAlignment="1" applyProtection="1">
      <alignment horizontal="left" vertical="top" wrapText="1"/>
      <protection locked="0"/>
    </xf>
    <xf numFmtId="0" fontId="55" fillId="0" borderId="17" xfId="0" applyFont="1" applyFill="1" applyBorder="1" applyAlignment="1" applyProtection="1">
      <alignment horizontal="center" vertical="top" wrapText="1"/>
      <protection/>
    </xf>
    <xf numFmtId="0" fontId="55" fillId="0" borderId="27" xfId="0" applyFont="1" applyFill="1" applyBorder="1" applyAlignment="1" applyProtection="1">
      <alignment horizontal="center" vertical="top" wrapText="1"/>
      <protection/>
    </xf>
    <xf numFmtId="0" fontId="55" fillId="0" borderId="25" xfId="0" applyFont="1" applyFill="1" applyBorder="1" applyAlignment="1" applyProtection="1">
      <alignment horizontal="center" vertical="top" wrapText="1"/>
      <protection/>
    </xf>
    <xf numFmtId="0" fontId="41" fillId="10" borderId="0" xfId="0" applyFont="1" applyFill="1" applyAlignment="1" applyProtection="1">
      <alignment horizontal="center" vertical="center" wrapText="1"/>
      <protection/>
    </xf>
    <xf numFmtId="0" fontId="42" fillId="10" borderId="0" xfId="0" applyFont="1" applyFill="1" applyAlignment="1" applyProtection="1">
      <alignment horizontal="center" vertical="top" wrapText="1"/>
      <protection/>
    </xf>
    <xf numFmtId="0" fontId="31" fillId="11" borderId="6" xfId="0" applyFont="1" applyFill="1" applyBorder="1" applyAlignment="1" applyProtection="1">
      <alignment horizontal="center" vertical="top" wrapText="1"/>
      <protection/>
    </xf>
    <xf numFmtId="0" fontId="39" fillId="0" borderId="0" xfId="0" applyFont="1" applyAlignment="1" applyProtection="1">
      <alignment horizontal="center" vertical="center" wrapText="1"/>
      <protection/>
    </xf>
    <xf numFmtId="0" fontId="44" fillId="0" borderId="0" xfId="0" applyFont="1" applyAlignment="1" applyProtection="1">
      <alignment horizontal="justify" vertical="top" wrapText="1"/>
      <protection/>
    </xf>
    <xf numFmtId="0" fontId="44" fillId="0" borderId="0" xfId="0" applyFont="1" applyAlignment="1" applyProtection="1">
      <alignment horizontal="left" vertical="top" wrapText="1"/>
      <protection/>
    </xf>
    <xf numFmtId="0" fontId="31" fillId="11" borderId="6" xfId="0" applyFont="1" applyFill="1" applyBorder="1" applyAlignment="1" applyProtection="1">
      <alignment horizontal="center" vertical="top" wrapText="1"/>
      <protection locked="0"/>
    </xf>
    <xf numFmtId="0" fontId="53" fillId="13" borderId="6" xfId="0" applyFont="1" applyFill="1" applyBorder="1" applyAlignment="1" applyProtection="1">
      <alignment horizontal="center" vertical="top" wrapText="1"/>
      <protection/>
    </xf>
    <xf numFmtId="0" fontId="54" fillId="13" borderId="25" xfId="0" applyFont="1" applyFill="1" applyBorder="1" applyAlignment="1" applyProtection="1">
      <alignment horizontal="center" vertical="top" wrapText="1"/>
      <protection/>
    </xf>
    <xf numFmtId="0" fontId="54" fillId="13" borderId="24" xfId="0" applyFont="1" applyFill="1" applyBorder="1" applyAlignment="1" applyProtection="1">
      <alignment horizontal="center" vertical="top" wrapText="1"/>
      <protection/>
    </xf>
    <xf numFmtId="0" fontId="54" fillId="13" borderId="6" xfId="0" applyFont="1" applyFill="1" applyBorder="1" applyAlignment="1" applyProtection="1">
      <alignment horizontal="center" vertical="top" wrapText="1"/>
      <protection/>
    </xf>
    <xf numFmtId="0" fontId="54" fillId="13" borderId="17" xfId="0" applyFont="1" applyFill="1" applyBorder="1" applyAlignment="1" applyProtection="1">
      <alignment horizontal="center" vertical="top" wrapText="1"/>
      <protection/>
    </xf>
    <xf numFmtId="0" fontId="53" fillId="13" borderId="6" xfId="0" applyFont="1" applyFill="1" applyBorder="1" applyAlignment="1" applyProtection="1">
      <alignment horizontal="right" vertical="top" wrapText="1"/>
      <protection/>
    </xf>
    <xf numFmtId="0" fontId="53" fillId="13" borderId="6" xfId="0" applyFont="1" applyFill="1" applyBorder="1" applyAlignment="1" applyProtection="1">
      <alignment horizontal="right" vertical="center" wrapText="1"/>
      <protection/>
    </xf>
    <xf numFmtId="0" fontId="46" fillId="0" borderId="0" xfId="0" applyFont="1" applyAlignment="1" applyProtection="1">
      <alignment horizontal="justify" vertical="top" wrapText="1"/>
      <protection/>
    </xf>
    <xf numFmtId="0" fontId="43" fillId="0" borderId="0" xfId="0" applyFont="1" applyAlignment="1" applyProtection="1">
      <alignment horizontal="center" vertical="center" wrapText="1"/>
      <protection/>
    </xf>
    <xf numFmtId="0" fontId="47" fillId="13" borderId="25" xfId="0" applyFont="1" applyFill="1" applyBorder="1" applyAlignment="1" applyProtection="1">
      <alignment horizontal="center" vertical="top" wrapText="1"/>
      <protection/>
    </xf>
    <xf numFmtId="0" fontId="47" fillId="13" borderId="6" xfId="0" applyFont="1" applyFill="1" applyBorder="1" applyAlignment="1" applyProtection="1">
      <alignment horizontal="center" vertical="top" wrapText="1"/>
      <protection/>
    </xf>
    <xf numFmtId="0" fontId="10" fillId="3" borderId="39" xfId="0" applyFont="1" applyFill="1" applyBorder="1" applyAlignment="1">
      <alignment horizontal="left" vertical="center" wrapText="1"/>
    </xf>
    <xf numFmtId="0" fontId="10" fillId="3" borderId="37" xfId="0" applyFont="1" applyFill="1" applyBorder="1" applyAlignment="1">
      <alignment horizontal="left" vertical="center" wrapText="1"/>
    </xf>
    <xf numFmtId="0" fontId="10" fillId="3" borderId="40" xfId="0" applyFont="1" applyFill="1" applyBorder="1" applyAlignment="1">
      <alignment horizontal="left" vertical="center" wrapText="1"/>
    </xf>
    <xf numFmtId="0" fontId="10" fillId="8" borderId="27" xfId="0" applyFont="1" applyFill="1" applyBorder="1" applyAlignment="1" applyProtection="1">
      <alignment horizontal="justify" vertical="center" wrapText="1"/>
      <protection/>
    </xf>
    <xf numFmtId="0" fontId="10" fillId="8" borderId="26" xfId="0" applyFont="1" applyFill="1" applyBorder="1" applyAlignment="1" applyProtection="1">
      <alignment horizontal="justify" vertical="center" wrapText="1"/>
      <protection/>
    </xf>
    <xf numFmtId="0" fontId="10" fillId="0" borderId="37" xfId="0" applyFont="1" applyFill="1" applyBorder="1" applyAlignment="1" applyProtection="1">
      <alignment horizontal="left" vertical="top" wrapText="1"/>
      <protection locked="0"/>
    </xf>
    <xf numFmtId="0" fontId="4" fillId="2" borderId="41" xfId="0" applyFont="1" applyFill="1" applyBorder="1" applyAlignment="1" applyProtection="1">
      <alignment horizontal="center" vertical="center" wrapText="1"/>
      <protection/>
    </xf>
    <xf numFmtId="0" fontId="10" fillId="0" borderId="0" xfId="0" applyFont="1" applyAlignment="1">
      <alignment horizontal="left" wrapText="1"/>
    </xf>
    <xf numFmtId="0" fontId="4" fillId="0" borderId="23" xfId="0" applyFont="1" applyBorder="1" applyAlignment="1" applyProtection="1">
      <alignment horizontal="center" vertical="center"/>
      <protection/>
    </xf>
    <xf numFmtId="0" fontId="4" fillId="0" borderId="42" xfId="0" applyFont="1" applyBorder="1" applyAlignment="1" applyProtection="1">
      <alignment horizontal="center" vertical="center"/>
      <protection/>
    </xf>
    <xf numFmtId="0" fontId="4" fillId="0" borderId="41" xfId="0" applyFont="1" applyBorder="1" applyAlignment="1" applyProtection="1">
      <alignment horizontal="center" vertical="center"/>
      <protection/>
    </xf>
    <xf numFmtId="0" fontId="7" fillId="0" borderId="43" xfId="0" applyFont="1" applyFill="1" applyBorder="1" applyAlignment="1" applyProtection="1">
      <alignment horizontal="center" vertical="center" wrapText="1"/>
      <protection locked="0"/>
    </xf>
    <xf numFmtId="0" fontId="7" fillId="0" borderId="42" xfId="0" applyFont="1" applyFill="1" applyBorder="1" applyAlignment="1" applyProtection="1">
      <alignment horizontal="center" vertical="center" wrapText="1"/>
      <protection locked="0"/>
    </xf>
    <xf numFmtId="0" fontId="7" fillId="0" borderId="44" xfId="0" applyFont="1" applyFill="1" applyBorder="1" applyAlignment="1" applyProtection="1">
      <alignment horizontal="center" vertical="center" wrapText="1"/>
      <protection locked="0"/>
    </xf>
    <xf numFmtId="0" fontId="2" fillId="3" borderId="45" xfId="0" applyFont="1" applyFill="1" applyBorder="1" applyAlignment="1" applyProtection="1">
      <alignment horizontal="center" vertical="center" textRotation="90" wrapText="1"/>
      <protection/>
    </xf>
    <xf numFmtId="0" fontId="2" fillId="3" borderId="46" xfId="0" applyFont="1" applyFill="1" applyBorder="1" applyAlignment="1" applyProtection="1">
      <alignment horizontal="center" vertical="center" textRotation="90" wrapText="1"/>
      <protection/>
    </xf>
    <xf numFmtId="0" fontId="2" fillId="3" borderId="47" xfId="0" applyFont="1" applyFill="1" applyBorder="1" applyAlignment="1" applyProtection="1">
      <alignment horizontal="center" vertical="center" textRotation="90" wrapText="1"/>
      <protection/>
    </xf>
    <xf numFmtId="0" fontId="7" fillId="0" borderId="48" xfId="0" applyFont="1" applyFill="1" applyBorder="1" applyAlignment="1" applyProtection="1">
      <alignment horizontal="center" vertical="center" wrapText="1"/>
      <protection locked="0"/>
    </xf>
    <xf numFmtId="0" fontId="7" fillId="0" borderId="37" xfId="0" applyFont="1" applyFill="1" applyBorder="1" applyAlignment="1" applyProtection="1">
      <alignment horizontal="center" vertical="center" wrapText="1"/>
      <protection locked="0"/>
    </xf>
    <xf numFmtId="0" fontId="7" fillId="0" borderId="40" xfId="0" applyFont="1" applyFill="1" applyBorder="1" applyAlignment="1" applyProtection="1">
      <alignment horizontal="center" vertical="center" wrapText="1"/>
      <protection locked="0"/>
    </xf>
    <xf numFmtId="0" fontId="7" fillId="0" borderId="38" xfId="0" applyFont="1" applyFill="1" applyBorder="1" applyAlignment="1" applyProtection="1">
      <alignment horizontal="center" vertical="center" wrapText="1"/>
      <protection locked="0"/>
    </xf>
    <xf numFmtId="0" fontId="3" fillId="8" borderId="46" xfId="0" applyFont="1" applyFill="1" applyBorder="1" applyAlignment="1" applyProtection="1">
      <alignment/>
      <protection/>
    </xf>
    <xf numFmtId="0" fontId="3" fillId="8" borderId="47" xfId="0" applyFont="1" applyFill="1" applyBorder="1" applyAlignment="1" applyProtection="1">
      <alignment/>
      <protection/>
    </xf>
    <xf numFmtId="14" fontId="7" fillId="0" borderId="28" xfId="0" applyNumberFormat="1" applyFont="1" applyFill="1" applyBorder="1" applyAlignment="1" applyProtection="1">
      <alignment horizontal="center" vertical="center" wrapText="1"/>
      <protection locked="0"/>
    </xf>
    <xf numFmtId="14" fontId="7" fillId="0" borderId="29" xfId="0" applyNumberFormat="1" applyFont="1" applyFill="1" applyBorder="1" applyAlignment="1" applyProtection="1">
      <alignment horizontal="center" vertical="center" wrapText="1"/>
      <protection locked="0"/>
    </xf>
    <xf numFmtId="14" fontId="7" fillId="0" borderId="30" xfId="0" applyNumberFormat="1" applyFont="1" applyFill="1" applyBorder="1" applyAlignment="1" applyProtection="1">
      <alignment horizontal="center" vertical="center" wrapText="1"/>
      <protection locked="0"/>
    </xf>
    <xf numFmtId="49" fontId="7" fillId="0" borderId="17" xfId="0" applyNumberFormat="1" applyFont="1" applyFill="1" applyBorder="1" applyAlignment="1" applyProtection="1">
      <alignment horizontal="center" vertical="center" wrapText="1"/>
      <protection locked="0"/>
    </xf>
    <xf numFmtId="49" fontId="7" fillId="0" borderId="27" xfId="0" applyNumberFormat="1" applyFont="1" applyFill="1" applyBorder="1" applyAlignment="1" applyProtection="1">
      <alignment horizontal="center" vertical="center" wrapText="1"/>
      <protection locked="0"/>
    </xf>
    <xf numFmtId="49" fontId="7" fillId="0" borderId="25" xfId="0" applyNumberFormat="1" applyFont="1" applyFill="1" applyBorder="1" applyAlignment="1" applyProtection="1">
      <alignment horizontal="center" vertical="center" wrapText="1"/>
      <protection locked="0"/>
    </xf>
    <xf numFmtId="49" fontId="7" fillId="0" borderId="26" xfId="0" applyNumberFormat="1" applyFont="1" applyFill="1" applyBorder="1" applyAlignment="1" applyProtection="1">
      <alignment horizontal="center" vertical="center" wrapText="1"/>
      <protection locked="0"/>
    </xf>
    <xf numFmtId="0" fontId="8" fillId="0" borderId="0" xfId="0" applyFont="1" applyFill="1" applyBorder="1" applyAlignment="1">
      <alignment horizontal="center" vertical="center" wrapText="1"/>
    </xf>
    <xf numFmtId="14" fontId="7" fillId="0" borderId="17" xfId="0" applyNumberFormat="1" applyFont="1" applyFill="1" applyBorder="1" applyAlignment="1" applyProtection="1">
      <alignment horizontal="center" vertical="center" wrapText="1"/>
      <protection locked="0"/>
    </xf>
    <xf numFmtId="0" fontId="10" fillId="0" borderId="0" xfId="0" applyFont="1" applyAlignment="1">
      <alignment horizontal="center"/>
    </xf>
    <xf numFmtId="0" fontId="4" fillId="0" borderId="0" xfId="0" applyFont="1" applyAlignment="1">
      <alignment horizontal="center" vertical="center"/>
    </xf>
    <xf numFmtId="0" fontId="7" fillId="0" borderId="33" xfId="0" applyFont="1" applyBorder="1" applyAlignment="1">
      <alignment horizontal="center" vertical="top"/>
    </xf>
    <xf numFmtId="0" fontId="10" fillId="0" borderId="0" xfId="0" applyFont="1" applyAlignment="1" applyProtection="1">
      <alignment horizontal="center" wrapText="1"/>
      <protection/>
    </xf>
    <xf numFmtId="0" fontId="28" fillId="0" borderId="18" xfId="0" applyFont="1" applyBorder="1" applyAlignment="1" applyProtection="1">
      <alignment horizontal="center" wrapText="1"/>
      <protection/>
    </xf>
    <xf numFmtId="0" fontId="2" fillId="0" borderId="17" xfId="0" applyFont="1" applyFill="1" applyBorder="1" applyAlignment="1" applyProtection="1">
      <alignment horizontal="left" vertical="center" wrapText="1"/>
      <protection/>
    </xf>
    <xf numFmtId="0" fontId="2" fillId="0" borderId="27" xfId="0" applyFont="1" applyFill="1" applyBorder="1" applyAlignment="1" applyProtection="1">
      <alignment horizontal="left" vertical="center" wrapText="1"/>
      <protection/>
    </xf>
    <xf numFmtId="0" fontId="1" fillId="0" borderId="17" xfId="0" applyFont="1" applyFill="1" applyBorder="1" applyAlignment="1" applyProtection="1">
      <alignment horizontal="center" vertical="center" wrapText="1"/>
      <protection locked="0"/>
    </xf>
    <xf numFmtId="0" fontId="1" fillId="0" borderId="25"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4" fillId="0" borderId="27" xfId="0" applyFont="1" applyFill="1" applyBorder="1" applyAlignment="1" applyProtection="1">
      <alignment horizontal="center" vertical="center" wrapText="1"/>
      <protection locked="0"/>
    </xf>
    <xf numFmtId="0" fontId="4" fillId="0" borderId="25" xfId="0" applyFont="1" applyFill="1" applyBorder="1" applyAlignment="1" applyProtection="1">
      <alignment horizontal="center" vertical="center" wrapText="1"/>
      <protection locked="0"/>
    </xf>
    <xf numFmtId="0" fontId="2" fillId="0" borderId="17"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168" fontId="10" fillId="5" borderId="17" xfId="0" applyNumberFormat="1" applyFont="1" applyFill="1" applyBorder="1" applyAlignment="1" applyProtection="1">
      <alignment horizontal="center" vertical="center" wrapText="1"/>
      <protection/>
    </xf>
    <xf numFmtId="168" fontId="10" fillId="5" borderId="25" xfId="0" applyNumberFormat="1" applyFont="1" applyFill="1" applyBorder="1" applyAlignment="1" applyProtection="1">
      <alignment horizontal="center" vertical="center" wrapText="1"/>
      <protection/>
    </xf>
    <xf numFmtId="0" fontId="4" fillId="0" borderId="17" xfId="0" applyFont="1" applyBorder="1" applyAlignment="1" applyProtection="1">
      <alignment horizontal="left" vertical="center" wrapText="1"/>
      <protection/>
    </xf>
    <xf numFmtId="0" fontId="4" fillId="0" borderId="27" xfId="0" applyFont="1" applyBorder="1" applyAlignment="1" applyProtection="1">
      <alignment horizontal="left" vertical="center" wrapText="1"/>
      <protection/>
    </xf>
    <xf numFmtId="0" fontId="4" fillId="0" borderId="25" xfId="0" applyFont="1" applyBorder="1" applyAlignment="1" applyProtection="1">
      <alignment horizontal="left" vertical="center" wrapText="1"/>
      <protection/>
    </xf>
    <xf numFmtId="0" fontId="4" fillId="0" borderId="17" xfId="0" applyFont="1" applyFill="1" applyBorder="1" applyAlignment="1" applyProtection="1">
      <alignment horizontal="center" vertical="center" wrapText="1"/>
      <protection/>
    </xf>
    <xf numFmtId="0" fontId="4" fillId="0" borderId="27" xfId="0" applyFont="1" applyFill="1" applyBorder="1" applyAlignment="1" applyProtection="1">
      <alignment horizontal="center" vertical="center" wrapText="1"/>
      <protection/>
    </xf>
    <xf numFmtId="0" fontId="4" fillId="0" borderId="25" xfId="0" applyFont="1" applyFill="1" applyBorder="1" applyAlignment="1" applyProtection="1">
      <alignment horizontal="center" vertical="center" wrapText="1"/>
      <protection/>
    </xf>
    <xf numFmtId="177" fontId="1" fillId="7" borderId="17" xfId="20" applyNumberFormat="1" applyFont="1" applyFill="1" applyBorder="1" applyAlignment="1" applyProtection="1">
      <alignment horizontal="right" vertical="center" wrapText="1"/>
      <protection/>
    </xf>
    <xf numFmtId="177" fontId="1" fillId="7" borderId="25" xfId="20" applyNumberFormat="1" applyFont="1" applyFill="1" applyBorder="1" applyAlignment="1" applyProtection="1">
      <alignment horizontal="right" vertical="center" wrapText="1"/>
      <protection/>
    </xf>
    <xf numFmtId="0" fontId="2" fillId="0" borderId="6" xfId="0" applyFont="1" applyFill="1" applyBorder="1" applyAlignment="1" applyProtection="1">
      <alignment horizontal="center" vertical="center"/>
      <protection/>
    </xf>
    <xf numFmtId="168" fontId="1" fillId="0" borderId="17" xfId="0" applyNumberFormat="1" applyFont="1" applyFill="1" applyBorder="1" applyAlignment="1" applyProtection="1">
      <alignment horizontal="center" vertical="center" wrapText="1"/>
      <protection locked="0"/>
    </xf>
    <xf numFmtId="168" fontId="1" fillId="0" borderId="25" xfId="0" applyNumberFormat="1" applyFont="1" applyFill="1" applyBorder="1" applyAlignment="1" applyProtection="1">
      <alignment horizontal="center" vertical="center" wrapText="1"/>
      <protection locked="0"/>
    </xf>
    <xf numFmtId="177" fontId="10" fillId="7" borderId="17" xfId="0" applyNumberFormat="1" applyFont="1" applyFill="1" applyBorder="1" applyAlignment="1" applyProtection="1">
      <alignment horizontal="center" vertical="center" wrapText="1"/>
      <protection/>
    </xf>
    <xf numFmtId="177" fontId="10" fillId="7" borderId="27" xfId="0" applyNumberFormat="1" applyFont="1" applyFill="1" applyBorder="1" applyAlignment="1" applyProtection="1">
      <alignment horizontal="center" vertical="center" wrapText="1"/>
      <protection/>
    </xf>
    <xf numFmtId="177" fontId="10" fillId="7" borderId="25" xfId="0" applyNumberFormat="1" applyFont="1" applyFill="1" applyBorder="1" applyAlignment="1" applyProtection="1">
      <alignment horizontal="center" vertical="center" wrapText="1"/>
      <protection/>
    </xf>
    <xf numFmtId="168" fontId="10" fillId="7" borderId="17" xfId="0" applyNumberFormat="1" applyFont="1" applyFill="1" applyBorder="1" applyAlignment="1" applyProtection="1">
      <alignment horizontal="center" vertical="center" wrapText="1"/>
      <protection/>
    </xf>
    <xf numFmtId="168" fontId="10" fillId="7" borderId="25" xfId="0" applyNumberFormat="1" applyFont="1" applyFill="1" applyBorder="1" applyAlignment="1" applyProtection="1">
      <alignment horizontal="center" vertical="center" wrapText="1"/>
      <protection/>
    </xf>
    <xf numFmtId="0" fontId="7" fillId="0" borderId="6" xfId="0" applyFont="1" applyFill="1" applyBorder="1" applyAlignment="1" applyProtection="1">
      <alignment horizontal="center" wrapText="1"/>
      <protection locked="0"/>
    </xf>
    <xf numFmtId="168" fontId="10" fillId="5" borderId="17" xfId="0" applyNumberFormat="1" applyFont="1" applyFill="1" applyBorder="1" applyAlignment="1" applyProtection="1">
      <alignment horizontal="center" vertical="center" wrapText="1"/>
      <protection/>
    </xf>
    <xf numFmtId="168" fontId="10" fillId="5" borderId="27" xfId="0" applyNumberFormat="1" applyFont="1" applyFill="1" applyBorder="1" applyAlignment="1" applyProtection="1">
      <alignment horizontal="center" vertical="center" wrapText="1"/>
      <protection/>
    </xf>
    <xf numFmtId="168" fontId="10" fillId="5" borderId="25" xfId="0" applyNumberFormat="1" applyFont="1" applyFill="1" applyBorder="1" applyAlignment="1" applyProtection="1">
      <alignment horizontal="center" vertical="center" wrapText="1"/>
      <protection/>
    </xf>
    <xf numFmtId="0" fontId="7" fillId="0" borderId="27" xfId="0" applyFont="1" applyBorder="1" applyAlignment="1" applyProtection="1">
      <alignment horizontal="left" vertical="center" wrapText="1"/>
      <protection/>
    </xf>
    <xf numFmtId="177" fontId="1" fillId="0" borderId="17" xfId="0" applyNumberFormat="1" applyFont="1" applyFill="1" applyBorder="1" applyAlignment="1" applyProtection="1">
      <alignment horizontal="center" vertical="center" wrapText="1"/>
      <protection locked="0"/>
    </xf>
    <xf numFmtId="177" fontId="1" fillId="0" borderId="27" xfId="0" applyNumberFormat="1" applyFont="1" applyFill="1" applyBorder="1" applyAlignment="1" applyProtection="1">
      <alignment horizontal="center" vertical="center" wrapText="1"/>
      <protection locked="0"/>
    </xf>
    <xf numFmtId="177" fontId="1" fillId="0" borderId="25" xfId="0" applyNumberFormat="1" applyFont="1" applyFill="1" applyBorder="1" applyAlignment="1" applyProtection="1">
      <alignment horizontal="center" vertical="center" wrapText="1"/>
      <protection locked="0"/>
    </xf>
    <xf numFmtId="0" fontId="2" fillId="0" borderId="17" xfId="0" applyFont="1" applyBorder="1" applyAlignment="1" applyProtection="1">
      <alignment horizontal="left" vertical="center"/>
      <protection/>
    </xf>
    <xf numFmtId="0" fontId="0" fillId="0" borderId="27" xfId="0" applyBorder="1" applyAlignment="1" applyProtection="1">
      <alignment/>
      <protection/>
    </xf>
    <xf numFmtId="0" fontId="0" fillId="0" borderId="25" xfId="0" applyBorder="1" applyAlignment="1" applyProtection="1">
      <alignment/>
      <protection/>
    </xf>
    <xf numFmtId="0" fontId="3" fillId="0" borderId="27" xfId="0" applyFont="1" applyFill="1" applyBorder="1" applyAlignment="1" applyProtection="1">
      <alignment/>
      <protection/>
    </xf>
    <xf numFmtId="0" fontId="3" fillId="0" borderId="25" xfId="0" applyFont="1" applyFill="1" applyBorder="1" applyAlignment="1" applyProtection="1">
      <alignment/>
      <protection/>
    </xf>
    <xf numFmtId="0" fontId="2" fillId="0" borderId="18" xfId="0" applyFont="1" applyFill="1" applyBorder="1" applyAlignment="1" applyProtection="1">
      <alignment horizontal="center" vertical="center" wrapText="1"/>
      <protection/>
    </xf>
    <xf numFmtId="0" fontId="2" fillId="0" borderId="49" xfId="0" applyFont="1" applyFill="1" applyBorder="1" applyAlignment="1" applyProtection="1">
      <alignment horizontal="center" vertical="center" wrapText="1"/>
      <protection/>
    </xf>
    <xf numFmtId="0" fontId="10" fillId="7" borderId="17" xfId="0" applyFont="1" applyFill="1" applyBorder="1" applyAlignment="1" applyProtection="1">
      <alignment horizontal="center" vertical="center" wrapText="1"/>
      <protection/>
    </xf>
    <xf numFmtId="0" fontId="10" fillId="7" borderId="25" xfId="0" applyFont="1" applyFill="1" applyBorder="1" applyAlignment="1" applyProtection="1">
      <alignment horizontal="center" vertical="center" wrapText="1"/>
      <protection/>
    </xf>
    <xf numFmtId="0" fontId="10" fillId="7" borderId="27"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wrapText="1"/>
      <protection locked="0"/>
    </xf>
    <xf numFmtId="0" fontId="2" fillId="0" borderId="17" xfId="0" applyFont="1" applyFill="1" applyBorder="1" applyAlignment="1" applyProtection="1">
      <alignment horizontal="center" vertical="center"/>
      <protection/>
    </xf>
    <xf numFmtId="0" fontId="2" fillId="0" borderId="27" xfId="0" applyFont="1" applyFill="1" applyBorder="1" applyAlignment="1" applyProtection="1">
      <alignment horizontal="center" vertical="center"/>
      <protection/>
    </xf>
    <xf numFmtId="0" fontId="2" fillId="0" borderId="25" xfId="0" applyFont="1" applyFill="1" applyBorder="1" applyAlignment="1" applyProtection="1">
      <alignment horizontal="center" vertical="center"/>
      <protection/>
    </xf>
    <xf numFmtId="177" fontId="1" fillId="0" borderId="6" xfId="0" applyNumberFormat="1" applyFont="1" applyFill="1" applyBorder="1" applyAlignment="1" applyProtection="1">
      <alignment horizontal="center" vertical="center" wrapText="1"/>
      <protection locked="0"/>
    </xf>
    <xf numFmtId="0" fontId="2" fillId="0" borderId="21" xfId="0" applyFont="1" applyFill="1" applyBorder="1" applyAlignment="1" applyProtection="1">
      <alignment horizontal="center" vertical="center" wrapText="1"/>
      <protection/>
    </xf>
    <xf numFmtId="0" fontId="2" fillId="0" borderId="50"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3" borderId="21" xfId="0" applyFont="1" applyFill="1" applyBorder="1" applyAlignment="1" applyProtection="1">
      <alignment horizontal="center" vertical="center" wrapText="1"/>
      <protection/>
    </xf>
    <xf numFmtId="0" fontId="2" fillId="3" borderId="50" xfId="0" applyFont="1" applyFill="1" applyBorder="1" applyAlignment="1" applyProtection="1">
      <alignment horizontal="center" vertical="center" wrapText="1"/>
      <protection/>
    </xf>
    <xf numFmtId="0" fontId="2" fillId="3" borderId="20" xfId="0" applyFont="1" applyFill="1" applyBorder="1" applyAlignment="1" applyProtection="1">
      <alignment horizontal="center" vertical="center" wrapText="1"/>
      <protection/>
    </xf>
    <xf numFmtId="0" fontId="22" fillId="0" borderId="0" xfId="0" applyFont="1" applyAlignment="1" applyProtection="1">
      <alignment horizontal="center"/>
      <protection/>
    </xf>
    <xf numFmtId="0" fontId="7" fillId="0" borderId="0" xfId="0" applyFont="1" applyBorder="1" applyAlignment="1" applyProtection="1">
      <alignment horizontal="left" wrapText="1"/>
      <protection/>
    </xf>
    <xf numFmtId="0" fontId="2" fillId="0" borderId="25" xfId="0" applyFont="1" applyFill="1" applyBorder="1" applyAlignment="1" applyProtection="1">
      <alignment horizontal="left" vertical="center" wrapText="1"/>
      <protection/>
    </xf>
    <xf numFmtId="0" fontId="4" fillId="0" borderId="6" xfId="0" applyFont="1" applyBorder="1" applyAlignment="1" applyProtection="1">
      <alignment horizontal="left" wrapText="1"/>
      <protection/>
    </xf>
    <xf numFmtId="0" fontId="10" fillId="0" borderId="0" xfId="0" applyFont="1" applyAlignment="1" applyProtection="1">
      <alignment horizontal="center"/>
      <protection/>
    </xf>
    <xf numFmtId="177" fontId="10" fillId="7" borderId="6" xfId="0" applyNumberFormat="1" applyFont="1" applyFill="1" applyBorder="1" applyAlignment="1" applyProtection="1">
      <alignment horizontal="center" vertical="center" wrapText="1"/>
      <protection/>
    </xf>
    <xf numFmtId="1" fontId="26" fillId="0" borderId="27" xfId="0" applyNumberFormat="1" applyFont="1" applyFill="1" applyBorder="1" applyAlignment="1" applyProtection="1">
      <alignment horizontal="center" vertical="center" wrapText="1"/>
      <protection/>
    </xf>
    <xf numFmtId="0" fontId="7" fillId="0" borderId="27" xfId="0" applyFont="1" applyFill="1" applyBorder="1" applyAlignment="1" applyProtection="1">
      <alignment horizontal="center" vertical="center" wrapText="1"/>
      <protection/>
    </xf>
    <xf numFmtId="0" fontId="26" fillId="0" borderId="9" xfId="0" applyFont="1" applyBorder="1" applyAlignment="1" applyProtection="1">
      <alignment horizontal="center" vertical="center" wrapText="1"/>
      <protection/>
    </xf>
    <xf numFmtId="177" fontId="10" fillId="7" borderId="17" xfId="0" applyNumberFormat="1" applyFont="1" applyFill="1" applyBorder="1" applyAlignment="1" applyProtection="1">
      <alignment horizontal="center" vertical="center" wrapText="1"/>
      <protection/>
    </xf>
    <xf numFmtId="177" fontId="10" fillId="7" borderId="27" xfId="0" applyNumberFormat="1" applyFont="1" applyFill="1" applyBorder="1" applyAlignment="1" applyProtection="1">
      <alignment horizontal="center" vertical="center" wrapText="1"/>
      <protection/>
    </xf>
    <xf numFmtId="177" fontId="10" fillId="7" borderId="25" xfId="0" applyNumberFormat="1" applyFont="1" applyFill="1" applyBorder="1" applyAlignment="1" applyProtection="1">
      <alignment horizontal="center" vertical="center" wrapText="1"/>
      <protection/>
    </xf>
    <xf numFmtId="0" fontId="12" fillId="0" borderId="0" xfId="0" applyFont="1" applyAlignment="1" applyProtection="1">
      <alignment horizontal="right"/>
      <protection/>
    </xf>
    <xf numFmtId="0" fontId="0" fillId="0" borderId="0" xfId="0" applyAlignment="1" applyProtection="1">
      <alignment/>
      <protection/>
    </xf>
    <xf numFmtId="0" fontId="3" fillId="0" borderId="0" xfId="0" applyFont="1" applyAlignment="1" applyProtection="1">
      <alignment horizontal="left"/>
      <protection/>
    </xf>
    <xf numFmtId="0" fontId="3" fillId="0" borderId="0" xfId="0" applyFont="1" applyAlignment="1" applyProtection="1">
      <alignment horizontal="left"/>
      <protection locked="0"/>
    </xf>
    <xf numFmtId="0" fontId="0" fillId="0" borderId="0" xfId="0" applyFont="1" applyAlignment="1" applyProtection="1">
      <alignment horizontal="center"/>
      <protection/>
    </xf>
    <xf numFmtId="0" fontId="3" fillId="0" borderId="17" xfId="0" applyFont="1" applyFill="1" applyBorder="1" applyAlignment="1" applyProtection="1">
      <alignment horizontal="left" vertical="center" wrapText="1"/>
      <protection/>
    </xf>
    <xf numFmtId="0" fontId="3" fillId="0" borderId="25" xfId="0" applyFont="1" applyFill="1" applyBorder="1" applyAlignment="1" applyProtection="1">
      <alignment horizontal="left" vertical="center" wrapText="1"/>
      <protection/>
    </xf>
    <xf numFmtId="0" fontId="12" fillId="0" borderId="6" xfId="0" applyFont="1" applyFill="1" applyBorder="1" applyAlignment="1" applyProtection="1">
      <alignment horizontal="center" vertical="center" wrapText="1"/>
      <protection locked="0"/>
    </xf>
    <xf numFmtId="0" fontId="12" fillId="0" borderId="0" xfId="0" applyFont="1" applyAlignment="1" applyProtection="1">
      <alignment horizontal="center"/>
      <protection/>
    </xf>
    <xf numFmtId="0" fontId="0" fillId="0" borderId="0" xfId="0" applyAlignment="1" applyProtection="1">
      <alignment horizontal="center"/>
      <protection/>
    </xf>
    <xf numFmtId="0" fontId="3" fillId="0" borderId="25" xfId="0" applyFont="1" applyFill="1" applyBorder="1" applyAlignment="1" applyProtection="1">
      <alignment vertical="center"/>
      <protection/>
    </xf>
    <xf numFmtId="0" fontId="2" fillId="3" borderId="17" xfId="0" applyFont="1" applyFill="1" applyBorder="1" applyAlignment="1" applyProtection="1">
      <alignment horizontal="center" vertical="center" wrapText="1"/>
      <protection/>
    </xf>
    <xf numFmtId="0" fontId="2" fillId="3" borderId="25" xfId="0" applyFont="1" applyFill="1" applyBorder="1" applyAlignment="1" applyProtection="1">
      <alignment horizontal="center" vertical="center" wrapText="1"/>
      <protection/>
    </xf>
    <xf numFmtId="0" fontId="2" fillId="3" borderId="6" xfId="0" applyFont="1" applyFill="1" applyBorder="1" applyAlignment="1" applyProtection="1">
      <alignment horizontal="center" vertical="center" wrapText="1"/>
      <protection/>
    </xf>
    <xf numFmtId="0" fontId="2" fillId="0" borderId="27" xfId="0" applyFont="1" applyBorder="1" applyAlignment="1" applyProtection="1">
      <alignment horizontal="left" vertical="center"/>
      <protection/>
    </xf>
    <xf numFmtId="0" fontId="2" fillId="0" borderId="25" xfId="0" applyFont="1" applyBorder="1" applyAlignment="1" applyProtection="1">
      <alignment horizontal="left" vertical="center"/>
      <protection/>
    </xf>
    <xf numFmtId="0" fontId="2" fillId="0" borderId="43" xfId="0" applyFont="1" applyFill="1" applyBorder="1" applyAlignment="1" applyProtection="1">
      <alignment horizontal="right" vertical="center" wrapText="1"/>
      <protection locked="0"/>
    </xf>
    <xf numFmtId="0" fontId="2" fillId="0" borderId="42" xfId="0" applyFont="1" applyFill="1" applyBorder="1" applyAlignment="1" applyProtection="1">
      <alignment horizontal="right" vertical="center" wrapText="1"/>
      <protection locked="0"/>
    </xf>
    <xf numFmtId="0" fontId="2" fillId="0" borderId="41" xfId="0" applyFont="1" applyFill="1" applyBorder="1" applyAlignment="1" applyProtection="1">
      <alignment horizontal="right" vertical="center" wrapText="1"/>
      <protection locked="0"/>
    </xf>
    <xf numFmtId="0" fontId="2" fillId="0" borderId="43" xfId="0" applyFont="1" applyFill="1" applyBorder="1" applyAlignment="1" applyProtection="1">
      <alignment horizontal="center" vertical="center" wrapText="1"/>
      <protection locked="0"/>
    </xf>
    <xf numFmtId="0" fontId="2" fillId="0" borderId="42" xfId="0" applyFont="1" applyFill="1" applyBorder="1" applyAlignment="1" applyProtection="1">
      <alignment horizontal="center" vertical="center" wrapText="1"/>
      <protection locked="0"/>
    </xf>
    <xf numFmtId="0" fontId="2" fillId="0" borderId="41" xfId="0" applyFont="1" applyFill="1" applyBorder="1" applyAlignment="1" applyProtection="1">
      <alignment horizontal="center" vertical="center" wrapText="1"/>
      <protection locked="0"/>
    </xf>
    <xf numFmtId="0" fontId="3" fillId="0" borderId="0" xfId="0" applyFont="1" applyAlignment="1" applyProtection="1">
      <alignment horizontal="left" vertical="top" wrapText="1"/>
      <protection/>
    </xf>
    <xf numFmtId="0" fontId="3" fillId="0" borderId="18" xfId="0" applyFont="1" applyBorder="1" applyAlignment="1" applyProtection="1">
      <alignment horizontal="left" vertical="top" wrapText="1"/>
      <protection/>
    </xf>
    <xf numFmtId="0" fontId="3" fillId="0" borderId="27" xfId="0" applyFont="1" applyFill="1" applyBorder="1" applyAlignment="1" applyProtection="1">
      <alignment horizontal="center" vertical="center" wrapText="1"/>
      <protection/>
    </xf>
    <xf numFmtId="0" fontId="3" fillId="0" borderId="25"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8" borderId="6" xfId="0" applyFont="1" applyFill="1" applyBorder="1" applyAlignment="1" applyProtection="1">
      <alignment horizontal="center" vertical="center" wrapText="1"/>
      <protection/>
    </xf>
    <xf numFmtId="168" fontId="26" fillId="7" borderId="6" xfId="0" applyNumberFormat="1" applyFont="1" applyFill="1" applyBorder="1" applyAlignment="1" applyProtection="1">
      <alignment horizontal="center" vertical="center" wrapText="1"/>
      <protection/>
    </xf>
    <xf numFmtId="177" fontId="2" fillId="7" borderId="6" xfId="0" applyNumberFormat="1" applyFont="1" applyFill="1" applyBorder="1" applyAlignment="1" applyProtection="1">
      <alignment horizontal="center" vertical="center" wrapText="1"/>
      <protection/>
    </xf>
    <xf numFmtId="0" fontId="2" fillId="3" borderId="27" xfId="0" applyFont="1" applyFill="1" applyBorder="1" applyAlignment="1" applyProtection="1">
      <alignment horizontal="center" vertical="center" wrapText="1"/>
      <protection/>
    </xf>
    <xf numFmtId="0" fontId="3" fillId="0" borderId="17" xfId="0" applyFont="1" applyFill="1" applyBorder="1" applyAlignment="1" applyProtection="1">
      <alignment horizontal="left" vertical="top" wrapText="1"/>
      <protection locked="0"/>
    </xf>
    <xf numFmtId="0" fontId="3" fillId="0" borderId="25" xfId="0" applyFont="1" applyFill="1" applyBorder="1" applyAlignment="1" applyProtection="1">
      <alignment horizontal="left" vertical="top" wrapText="1"/>
      <protection locked="0"/>
    </xf>
    <xf numFmtId="0" fontId="3" fillId="0" borderId="6" xfId="0" applyFont="1" applyFill="1" applyBorder="1" applyAlignment="1" applyProtection="1">
      <alignment horizontal="left" vertical="top" wrapText="1"/>
      <protection locked="0"/>
    </xf>
    <xf numFmtId="14" fontId="3" fillId="0" borderId="17" xfId="0" applyNumberFormat="1" applyFont="1" applyFill="1" applyBorder="1" applyAlignment="1" applyProtection="1">
      <alignment horizontal="left" vertical="top" wrapText="1"/>
      <protection locked="0"/>
    </xf>
    <xf numFmtId="14" fontId="3" fillId="0" borderId="25" xfId="0" applyNumberFormat="1" applyFont="1" applyFill="1" applyBorder="1" applyAlignment="1" applyProtection="1">
      <alignment horizontal="left" vertical="top" wrapText="1"/>
      <protection locked="0"/>
    </xf>
    <xf numFmtId="0" fontId="2" fillId="8" borderId="6" xfId="0" applyFont="1" applyFill="1" applyBorder="1" applyAlignment="1" applyProtection="1">
      <alignment horizontal="center" vertical="center"/>
      <protection/>
    </xf>
    <xf numFmtId="0" fontId="10" fillId="0" borderId="6" xfId="0" applyFont="1" applyBorder="1" applyAlignment="1" applyProtection="1">
      <alignment horizontal="center" vertical="center"/>
      <protection/>
    </xf>
    <xf numFmtId="0" fontId="2" fillId="8" borderId="17" xfId="0" applyFont="1" applyFill="1" applyBorder="1" applyAlignment="1" applyProtection="1">
      <alignment horizontal="center" vertical="center"/>
      <protection/>
    </xf>
    <xf numFmtId="0" fontId="2" fillId="8" borderId="27" xfId="0" applyFont="1" applyFill="1" applyBorder="1" applyAlignment="1" applyProtection="1">
      <alignment horizontal="center" vertical="center"/>
      <protection/>
    </xf>
    <xf numFmtId="0" fontId="2" fillId="8" borderId="25" xfId="0" applyFont="1" applyFill="1" applyBorder="1" applyAlignment="1" applyProtection="1">
      <alignment horizontal="center" vertical="center"/>
      <protection/>
    </xf>
    <xf numFmtId="0" fontId="2" fillId="8" borderId="51" xfId="0" applyFont="1" applyFill="1" applyBorder="1" applyAlignment="1" applyProtection="1">
      <alignment horizontal="center" vertical="center" wrapText="1"/>
      <protection/>
    </xf>
    <xf numFmtId="0" fontId="2" fillId="8" borderId="52" xfId="0" applyFont="1" applyFill="1" applyBorder="1" applyAlignment="1" applyProtection="1">
      <alignment horizontal="center" vertical="center" wrapText="1"/>
      <protection/>
    </xf>
    <xf numFmtId="0" fontId="2" fillId="8" borderId="19" xfId="0" applyFont="1" applyFill="1" applyBorder="1" applyAlignment="1" applyProtection="1">
      <alignment horizontal="center" vertical="center" wrapText="1"/>
      <protection/>
    </xf>
    <xf numFmtId="0" fontId="2" fillId="8" borderId="49" xfId="0" applyFont="1" applyFill="1" applyBorder="1" applyAlignment="1" applyProtection="1">
      <alignment horizontal="center" vertical="center" wrapText="1"/>
      <protection/>
    </xf>
    <xf numFmtId="0" fontId="10" fillId="0" borderId="17" xfId="0" applyFont="1" applyBorder="1" applyAlignment="1" applyProtection="1">
      <alignment horizontal="center" vertical="center"/>
      <protection/>
    </xf>
    <xf numFmtId="0" fontId="10" fillId="0" borderId="25" xfId="0" applyFont="1" applyBorder="1" applyAlignment="1" applyProtection="1">
      <alignment horizontal="center" vertical="center"/>
      <protection/>
    </xf>
    <xf numFmtId="0" fontId="26" fillId="0" borderId="0" xfId="0" applyFont="1" applyBorder="1" applyAlignment="1" applyProtection="1">
      <alignment vertical="center"/>
      <protection/>
    </xf>
    <xf numFmtId="0" fontId="26" fillId="0" borderId="51" xfId="0" applyFont="1" applyFill="1" applyBorder="1" applyAlignment="1" applyProtection="1">
      <alignment horizontal="left" vertical="top" wrapText="1"/>
      <protection/>
    </xf>
    <xf numFmtId="0" fontId="26" fillId="0" borderId="9" xfId="0" applyFont="1" applyFill="1" applyBorder="1" applyAlignment="1" applyProtection="1">
      <alignment horizontal="left" vertical="top" wrapText="1"/>
      <protection/>
    </xf>
    <xf numFmtId="0" fontId="1" fillId="0" borderId="17" xfId="0" applyFont="1" applyFill="1" applyBorder="1" applyAlignment="1" applyProtection="1">
      <alignment horizontal="left" vertical="top" wrapText="1"/>
      <protection locked="0"/>
    </xf>
    <xf numFmtId="0" fontId="1" fillId="0" borderId="25" xfId="0" applyFont="1" applyFill="1" applyBorder="1" applyAlignment="1" applyProtection="1">
      <alignment horizontal="left" vertical="top" wrapText="1"/>
      <protection locked="0"/>
    </xf>
    <xf numFmtId="0" fontId="10" fillId="0" borderId="17" xfId="0" applyFont="1" applyFill="1" applyBorder="1" applyAlignment="1" applyProtection="1">
      <alignment horizontal="center" vertical="center" wrapText="1"/>
      <protection/>
    </xf>
    <xf numFmtId="0" fontId="10" fillId="0" borderId="25" xfId="0" applyFont="1" applyFill="1" applyBorder="1" applyAlignment="1" applyProtection="1">
      <alignment horizontal="center" vertical="center" wrapText="1"/>
      <protection/>
    </xf>
    <xf numFmtId="0" fontId="2" fillId="3" borderId="21" xfId="0" applyFont="1" applyFill="1" applyBorder="1" applyAlignment="1" applyProtection="1">
      <alignment horizontal="center" vertical="center"/>
      <protection/>
    </xf>
    <xf numFmtId="0" fontId="2" fillId="3" borderId="20" xfId="0" applyFont="1" applyFill="1" applyBorder="1" applyAlignment="1" applyProtection="1">
      <alignment horizontal="center" vertical="center"/>
      <protection/>
    </xf>
    <xf numFmtId="0" fontId="2" fillId="3" borderId="51" xfId="0" applyFont="1" applyFill="1" applyBorder="1" applyAlignment="1" applyProtection="1">
      <alignment horizontal="center" vertical="center" wrapText="1"/>
      <protection/>
    </xf>
    <xf numFmtId="0" fontId="2" fillId="3" borderId="52" xfId="0" applyFont="1" applyFill="1" applyBorder="1" applyAlignment="1" applyProtection="1">
      <alignment horizontal="center" vertical="center" wrapText="1"/>
      <protection/>
    </xf>
    <xf numFmtId="0" fontId="2" fillId="3" borderId="19" xfId="0" applyFont="1" applyFill="1" applyBorder="1" applyAlignment="1" applyProtection="1">
      <alignment horizontal="center" vertical="center" wrapText="1"/>
      <protection/>
    </xf>
    <xf numFmtId="0" fontId="2" fillId="3" borderId="49" xfId="0" applyFont="1" applyFill="1" applyBorder="1" applyAlignment="1" applyProtection="1">
      <alignment horizontal="center" vertical="center" wrapText="1"/>
      <protection/>
    </xf>
    <xf numFmtId="0" fontId="1" fillId="0" borderId="17" xfId="0" applyFont="1" applyFill="1" applyBorder="1" applyAlignment="1" applyProtection="1">
      <alignment horizontal="left" vertical="top" wrapText="1"/>
      <protection locked="0"/>
    </xf>
    <xf numFmtId="0" fontId="1" fillId="0" borderId="25" xfId="0" applyFont="1" applyFill="1" applyBorder="1" applyAlignment="1" applyProtection="1">
      <alignment horizontal="left" vertical="top" wrapText="1"/>
      <protection locked="0"/>
    </xf>
    <xf numFmtId="0" fontId="10" fillId="7" borderId="17" xfId="0" applyFont="1" applyFill="1" applyBorder="1" applyAlignment="1" applyProtection="1">
      <alignment horizontal="left" vertical="top" wrapText="1"/>
      <protection/>
    </xf>
    <xf numFmtId="0" fontId="10" fillId="7" borderId="25" xfId="0" applyFont="1" applyFill="1" applyBorder="1" applyAlignment="1" applyProtection="1">
      <alignment horizontal="left" vertical="top" wrapText="1"/>
      <protection/>
    </xf>
    <xf numFmtId="0" fontId="2" fillId="0" borderId="53"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wrapText="1"/>
      <protection/>
    </xf>
    <xf numFmtId="0" fontId="10" fillId="0" borderId="17" xfId="0" applyFont="1" applyFill="1" applyBorder="1" applyAlignment="1" applyProtection="1">
      <alignment horizontal="left" vertical="top" wrapText="1"/>
      <protection/>
    </xf>
    <xf numFmtId="0" fontId="10" fillId="0" borderId="27" xfId="0" applyFont="1" applyFill="1" applyBorder="1" applyAlignment="1" applyProtection="1">
      <alignment horizontal="left" vertical="top" wrapText="1"/>
      <protection/>
    </xf>
    <xf numFmtId="0" fontId="10" fillId="0" borderId="25" xfId="0" applyFont="1" applyFill="1" applyBorder="1" applyAlignment="1" applyProtection="1">
      <alignment horizontal="left" vertical="top" wrapText="1"/>
      <protection/>
    </xf>
    <xf numFmtId="0" fontId="22" fillId="0" borderId="0" xfId="0" applyFont="1" applyAlignment="1" applyProtection="1">
      <alignment horizontal="center" vertical="center"/>
      <protection/>
    </xf>
    <xf numFmtId="0" fontId="2" fillId="0" borderId="0" xfId="0" applyFont="1" applyFill="1" applyBorder="1" applyAlignment="1" applyProtection="1">
      <alignment horizontal="center" vertical="center" wrapText="1"/>
      <protection/>
    </xf>
    <xf numFmtId="0" fontId="2" fillId="0" borderId="19" xfId="0" applyFont="1" applyFill="1" applyBorder="1" applyAlignment="1" applyProtection="1">
      <alignment horizontal="left" vertical="center" wrapText="1"/>
      <protection/>
    </xf>
    <xf numFmtId="0" fontId="2" fillId="0" borderId="18" xfId="0" applyFont="1" applyFill="1" applyBorder="1" applyAlignment="1" applyProtection="1">
      <alignment horizontal="left" vertical="center" wrapText="1"/>
      <protection/>
    </xf>
    <xf numFmtId="0" fontId="3" fillId="0" borderId="0" xfId="0" applyFont="1" applyAlignment="1" applyProtection="1">
      <alignment horizontal="center" vertical="center"/>
      <protection/>
    </xf>
    <xf numFmtId="4" fontId="1" fillId="7" borderId="17" xfId="0" applyNumberFormat="1" applyFont="1" applyFill="1" applyBorder="1" applyAlignment="1" applyProtection="1">
      <alignment horizontal="left" vertical="top" wrapText="1"/>
      <protection/>
    </xf>
    <xf numFmtId="4" fontId="1" fillId="7" borderId="25" xfId="0" applyNumberFormat="1" applyFont="1" applyFill="1" applyBorder="1" applyAlignment="1" applyProtection="1">
      <alignment horizontal="left" vertical="top" wrapText="1"/>
      <protection/>
    </xf>
    <xf numFmtId="4" fontId="1" fillId="0" borderId="17" xfId="0" applyNumberFormat="1" applyFont="1" applyFill="1" applyBorder="1" applyAlignment="1" applyProtection="1">
      <alignment horizontal="left" vertical="top" wrapText="1"/>
      <protection locked="0"/>
    </xf>
    <xf numFmtId="4" fontId="1" fillId="0" borderId="25" xfId="0" applyNumberFormat="1" applyFont="1" applyFill="1" applyBorder="1" applyAlignment="1" applyProtection="1">
      <alignment horizontal="left" vertical="top" wrapText="1"/>
      <protection locked="0"/>
    </xf>
    <xf numFmtId="0" fontId="22" fillId="5" borderId="23"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44" xfId="0" applyFont="1" applyFill="1" applyBorder="1" applyAlignment="1" applyProtection="1">
      <alignment horizontal="center" vertical="center"/>
      <protection locked="0"/>
    </xf>
    <xf numFmtId="0" fontId="27" fillId="0" borderId="33" xfId="0" applyFont="1" applyBorder="1" applyAlignment="1" applyProtection="1">
      <alignment horizontal="center" vertical="center" wrapText="1"/>
      <protection/>
    </xf>
    <xf numFmtId="0" fontId="3" fillId="0" borderId="0" xfId="0" applyFont="1" applyAlignment="1" applyProtection="1">
      <alignment horizontal="left" vertical="center"/>
      <protection locked="0"/>
    </xf>
    <xf numFmtId="0" fontId="11" fillId="0" borderId="0" xfId="0" applyFont="1" applyBorder="1" applyAlignment="1" applyProtection="1">
      <alignment horizontal="center" vertical="center" wrapText="1"/>
      <protection/>
    </xf>
    <xf numFmtId="0" fontId="12" fillId="0" borderId="0" xfId="0" applyFont="1" applyAlignment="1" applyProtection="1">
      <alignment horizontal="center" vertical="center"/>
      <protection/>
    </xf>
    <xf numFmtId="0" fontId="3" fillId="0" borderId="0" xfId="0" applyFont="1" applyAlignment="1" applyProtection="1">
      <alignment horizontal="center" vertical="center"/>
      <protection/>
    </xf>
    <xf numFmtId="4" fontId="14" fillId="7" borderId="23" xfId="0" applyNumberFormat="1" applyFont="1" applyFill="1" applyBorder="1" applyAlignment="1" applyProtection="1">
      <alignment horizontal="center" vertical="center"/>
      <protection/>
    </xf>
    <xf numFmtId="4" fontId="14" fillId="7" borderId="42" xfId="0" applyNumberFormat="1" applyFont="1" applyFill="1" applyBorder="1" applyAlignment="1" applyProtection="1">
      <alignment horizontal="center" vertical="center"/>
      <protection/>
    </xf>
    <xf numFmtId="4" fontId="14" fillId="7" borderId="44" xfId="0" applyNumberFormat="1" applyFont="1" applyFill="1" applyBorder="1" applyAlignment="1" applyProtection="1">
      <alignment horizontal="center" vertical="center"/>
      <protection/>
    </xf>
    <xf numFmtId="0" fontId="12" fillId="0" borderId="42" xfId="0" applyFont="1" applyFill="1" applyBorder="1" applyAlignment="1" applyProtection="1">
      <alignment horizontal="center" vertical="center"/>
      <protection locked="0"/>
    </xf>
    <xf numFmtId="0" fontId="12" fillId="0" borderId="44" xfId="0" applyFont="1" applyFill="1" applyBorder="1" applyAlignment="1" applyProtection="1">
      <alignment horizontal="center" vertical="center"/>
      <protection locked="0"/>
    </xf>
    <xf numFmtId="0" fontId="0" fillId="0" borderId="0" xfId="0" applyAlignment="1" applyProtection="1">
      <alignment horizontal="center" vertical="center"/>
      <protection/>
    </xf>
    <xf numFmtId="0" fontId="11" fillId="0" borderId="3" xfId="0" applyFont="1" applyBorder="1" applyAlignment="1" applyProtection="1">
      <alignment horizontal="center" vertical="center" wrapText="1"/>
      <protection/>
    </xf>
    <xf numFmtId="2" fontId="15" fillId="7" borderId="23" xfId="0" applyNumberFormat="1" applyFont="1" applyFill="1" applyBorder="1" applyAlignment="1" applyProtection="1">
      <alignment horizontal="center" vertical="center"/>
      <protection/>
    </xf>
    <xf numFmtId="2" fontId="15" fillId="7" borderId="42" xfId="0" applyNumberFormat="1" applyFont="1" applyFill="1" applyBorder="1" applyAlignment="1" applyProtection="1">
      <alignment horizontal="center" vertical="center"/>
      <protection/>
    </xf>
    <xf numFmtId="2" fontId="15" fillId="7" borderId="44" xfId="0" applyNumberFormat="1" applyFont="1" applyFill="1" applyBorder="1" applyAlignment="1" applyProtection="1">
      <alignment horizontal="center" vertical="center"/>
      <protection/>
    </xf>
    <xf numFmtId="0" fontId="2" fillId="0" borderId="6" xfId="0" applyFont="1" applyFill="1" applyBorder="1" applyAlignment="1" applyProtection="1">
      <alignment horizontal="center" vertical="center" wrapText="1"/>
      <protection/>
    </xf>
    <xf numFmtId="4" fontId="12" fillId="7" borderId="54" xfId="0" applyNumberFormat="1" applyFont="1" applyFill="1" applyBorder="1" applyAlignment="1" applyProtection="1">
      <alignment horizontal="right" vertical="center"/>
      <protection/>
    </xf>
    <xf numFmtId="4" fontId="12" fillId="7" borderId="55" xfId="0" applyNumberFormat="1" applyFont="1" applyFill="1" applyBorder="1" applyAlignment="1" applyProtection="1">
      <alignment horizontal="right" vertical="center"/>
      <protection/>
    </xf>
    <xf numFmtId="0" fontId="0" fillId="0" borderId="6" xfId="0" applyFill="1" applyBorder="1" applyAlignment="1" applyProtection="1">
      <alignment horizontal="center" vertical="center"/>
      <protection/>
    </xf>
    <xf numFmtId="0" fontId="12" fillId="0" borderId="0" xfId="0" applyFont="1" applyFill="1" applyBorder="1" applyAlignment="1" applyProtection="1">
      <alignment horizontal="right" vertical="center"/>
      <protection/>
    </xf>
    <xf numFmtId="0" fontId="0" fillId="0" borderId="0" xfId="0" applyFont="1" applyFill="1" applyBorder="1" applyAlignment="1" applyProtection="1">
      <alignment horizontal="right" vertical="center"/>
      <protection/>
    </xf>
    <xf numFmtId="10" fontId="15" fillId="0" borderId="23" xfId="20" applyNumberFormat="1" applyFont="1" applyFill="1" applyBorder="1" applyAlignment="1" applyProtection="1">
      <alignment horizontal="center" vertical="center"/>
      <protection locked="0"/>
    </xf>
    <xf numFmtId="10" fontId="15" fillId="0" borderId="42" xfId="20" applyNumberFormat="1" applyFont="1" applyFill="1" applyBorder="1" applyAlignment="1" applyProtection="1">
      <alignment horizontal="center" vertical="center"/>
      <protection locked="0"/>
    </xf>
    <xf numFmtId="10" fontId="15" fillId="0" borderId="44" xfId="20" applyNumberFormat="1" applyFont="1" applyFill="1" applyBorder="1" applyAlignment="1" applyProtection="1">
      <alignment horizontal="center" vertical="center"/>
      <protection locked="0"/>
    </xf>
    <xf numFmtId="4" fontId="1" fillId="0" borderId="17" xfId="0" applyNumberFormat="1" applyFont="1" applyFill="1" applyBorder="1" applyAlignment="1" applyProtection="1">
      <alignment horizontal="left" vertical="top" wrapText="1"/>
      <protection/>
    </xf>
    <xf numFmtId="4" fontId="1" fillId="0" borderId="25" xfId="0" applyNumberFormat="1" applyFont="1" applyFill="1" applyBorder="1" applyAlignment="1" applyProtection="1">
      <alignment horizontal="left" vertical="top" wrapText="1"/>
      <protection/>
    </xf>
    <xf numFmtId="177" fontId="12" fillId="7" borderId="54" xfId="0" applyNumberFormat="1" applyFont="1" applyFill="1" applyBorder="1" applyAlignment="1" applyProtection="1">
      <alignment horizontal="right" vertical="center"/>
      <protection/>
    </xf>
    <xf numFmtId="177" fontId="12" fillId="7" borderId="55" xfId="0" applyNumberFormat="1" applyFont="1" applyFill="1" applyBorder="1" applyAlignment="1" applyProtection="1">
      <alignment horizontal="right" vertical="center"/>
      <protection/>
    </xf>
    <xf numFmtId="0" fontId="22" fillId="0" borderId="0" xfId="0" applyFont="1" applyAlignment="1" applyProtection="1">
      <alignment horizontal="center" vertical="center"/>
      <protection/>
    </xf>
    <xf numFmtId="4" fontId="15" fillId="7" borderId="23" xfId="20" applyNumberFormat="1" applyFont="1" applyFill="1" applyBorder="1" applyAlignment="1" applyProtection="1">
      <alignment horizontal="center" vertical="center"/>
      <protection/>
    </xf>
    <xf numFmtId="4" fontId="15" fillId="7" borderId="42" xfId="20" applyNumberFormat="1" applyFont="1" applyFill="1" applyBorder="1" applyAlignment="1" applyProtection="1">
      <alignment horizontal="center" vertical="center"/>
      <protection/>
    </xf>
    <xf numFmtId="4" fontId="15" fillId="7" borderId="44" xfId="20" applyNumberFormat="1" applyFont="1" applyFill="1" applyBorder="1" applyAlignment="1" applyProtection="1">
      <alignment horizontal="center" vertical="center"/>
      <protection/>
    </xf>
    <xf numFmtId="0" fontId="2" fillId="9" borderId="0" xfId="0" applyFont="1" applyFill="1" applyBorder="1" applyAlignment="1" applyProtection="1">
      <alignment horizontal="center" vertical="center" wrapText="1"/>
      <protection/>
    </xf>
    <xf numFmtId="14" fontId="1" fillId="0" borderId="17" xfId="0" applyNumberFormat="1" applyFont="1" applyFill="1" applyBorder="1" applyAlignment="1" applyProtection="1">
      <alignment horizontal="center" vertical="top" wrapText="1"/>
      <protection locked="0"/>
    </xf>
    <xf numFmtId="0" fontId="1" fillId="0" borderId="25" xfId="0" applyFont="1" applyFill="1" applyBorder="1" applyAlignment="1" applyProtection="1">
      <alignment horizontal="center" vertical="top" wrapText="1"/>
      <protection locked="0"/>
    </xf>
    <xf numFmtId="0" fontId="1" fillId="0" borderId="17" xfId="0" applyFont="1" applyFill="1" applyBorder="1" applyAlignment="1" applyProtection="1">
      <alignment horizontal="center" vertical="top" wrapText="1"/>
      <protection locked="0"/>
    </xf>
    <xf numFmtId="0" fontId="1" fillId="0" borderId="27" xfId="0" applyFont="1" applyFill="1" applyBorder="1" applyAlignment="1" applyProtection="1">
      <alignment horizontal="center" vertical="top" wrapText="1"/>
      <protection locked="0"/>
    </xf>
    <xf numFmtId="0" fontId="1" fillId="0" borderId="17" xfId="0" applyFont="1" applyFill="1" applyBorder="1" applyAlignment="1" applyProtection="1">
      <alignment horizontal="center" vertical="center" wrapText="1"/>
      <protection locked="0"/>
    </xf>
    <xf numFmtId="0" fontId="1" fillId="0" borderId="27" xfId="0" applyFont="1" applyFill="1" applyBorder="1" applyAlignment="1" applyProtection="1">
      <alignment horizontal="center" vertical="center" wrapText="1"/>
      <protection locked="0"/>
    </xf>
    <xf numFmtId="0" fontId="1" fillId="0" borderId="25" xfId="0" applyFont="1" applyFill="1" applyBorder="1" applyAlignment="1" applyProtection="1">
      <alignment horizontal="center" vertical="center" wrapText="1"/>
      <protection locked="0"/>
    </xf>
    <xf numFmtId="0" fontId="4" fillId="3" borderId="17" xfId="0" applyFont="1" applyFill="1" applyBorder="1" applyAlignment="1" applyProtection="1">
      <alignment horizontal="left" vertical="center" wrapText="1"/>
      <protection/>
    </xf>
    <xf numFmtId="0" fontId="4" fillId="3" borderId="27" xfId="0" applyFont="1" applyFill="1" applyBorder="1" applyAlignment="1" applyProtection="1">
      <alignment horizontal="left" vertical="center" wrapText="1"/>
      <protection/>
    </xf>
    <xf numFmtId="0" fontId="4" fillId="3" borderId="25" xfId="0" applyFont="1" applyFill="1" applyBorder="1" applyAlignment="1" applyProtection="1">
      <alignment horizontal="left" vertical="center" wrapText="1"/>
      <protection/>
    </xf>
    <xf numFmtId="0" fontId="4" fillId="3" borderId="17" xfId="0" applyFont="1" applyFill="1" applyBorder="1" applyAlignment="1" applyProtection="1">
      <alignment horizontal="center" vertical="center" wrapText="1"/>
      <protection/>
    </xf>
    <xf numFmtId="0" fontId="4" fillId="3" borderId="27" xfId="0" applyFont="1" applyFill="1" applyBorder="1" applyAlignment="1" applyProtection="1">
      <alignment horizontal="center" vertical="center" wrapText="1"/>
      <protection/>
    </xf>
    <xf numFmtId="0" fontId="4" fillId="3" borderId="25" xfId="0" applyFont="1" applyFill="1" applyBorder="1" applyAlignment="1" applyProtection="1">
      <alignment horizontal="center" vertical="center" wrapText="1"/>
      <protection/>
    </xf>
    <xf numFmtId="169" fontId="1" fillId="0" borderId="17" xfId="0" applyNumberFormat="1" applyFont="1" applyFill="1" applyBorder="1" applyAlignment="1" applyProtection="1">
      <alignment horizontal="center" vertical="top" wrapText="1"/>
      <protection locked="0"/>
    </xf>
    <xf numFmtId="169" fontId="1" fillId="0" borderId="27" xfId="0" applyNumberFormat="1" applyFont="1" applyFill="1" applyBorder="1" applyAlignment="1" applyProtection="1">
      <alignment horizontal="center" vertical="top" wrapText="1"/>
      <protection locked="0"/>
    </xf>
    <xf numFmtId="169" fontId="1" fillId="0" borderId="25" xfId="0" applyNumberFormat="1" applyFont="1" applyFill="1" applyBorder="1" applyAlignment="1" applyProtection="1">
      <alignment horizontal="center" vertical="top" wrapText="1"/>
      <protection locked="0"/>
    </xf>
    <xf numFmtId="0" fontId="7" fillId="0" borderId="9" xfId="0" applyFont="1" applyBorder="1" applyAlignment="1" applyProtection="1">
      <alignment horizontal="center"/>
      <protection/>
    </xf>
    <xf numFmtId="0" fontId="4" fillId="3" borderId="6" xfId="0" applyFont="1" applyFill="1" applyBorder="1" applyAlignment="1" applyProtection="1">
      <alignment horizontal="left" vertical="center" wrapText="1"/>
      <protection/>
    </xf>
    <xf numFmtId="0" fontId="4" fillId="3" borderId="6" xfId="0" applyFont="1" applyFill="1" applyBorder="1" applyAlignment="1" applyProtection="1">
      <alignment horizontal="center" vertical="center" wrapText="1"/>
      <protection/>
    </xf>
    <xf numFmtId="0" fontId="22" fillId="0" borderId="0" xfId="0" applyFont="1" applyAlignment="1" applyProtection="1">
      <alignment horizontal="center"/>
      <protection/>
    </xf>
    <xf numFmtId="0" fontId="7" fillId="0" borderId="0" xfId="0" applyFont="1" applyAlignment="1" applyProtection="1">
      <alignment horizontal="center" vertical="center"/>
      <protection locked="0"/>
    </xf>
    <xf numFmtId="0" fontId="4" fillId="0" borderId="21" xfId="0" applyFont="1" applyFill="1" applyBorder="1" applyAlignment="1" applyProtection="1">
      <alignment horizontal="center" vertical="center" textRotation="90" wrapText="1"/>
      <protection/>
    </xf>
    <xf numFmtId="0" fontId="4" fillId="0" borderId="50" xfId="0" applyFont="1" applyFill="1" applyBorder="1" applyAlignment="1" applyProtection="1">
      <alignment horizontal="center" vertical="center" textRotation="90" wrapText="1"/>
      <protection/>
    </xf>
    <xf numFmtId="0" fontId="4" fillId="0" borderId="20" xfId="0" applyFont="1" applyFill="1" applyBorder="1" applyAlignment="1" applyProtection="1">
      <alignment horizontal="center" vertical="center" textRotation="90" wrapText="1"/>
      <protection/>
    </xf>
    <xf numFmtId="0" fontId="7" fillId="0" borderId="53" xfId="0" applyFont="1" applyFill="1" applyBorder="1" applyAlignment="1" applyProtection="1">
      <alignment horizontal="left"/>
      <protection/>
    </xf>
    <xf numFmtId="0" fontId="7" fillId="0" borderId="56" xfId="0" applyFont="1" applyFill="1" applyBorder="1" applyAlignment="1" applyProtection="1">
      <alignment horizontal="left"/>
      <protection/>
    </xf>
    <xf numFmtId="0" fontId="7" fillId="0" borderId="17" xfId="0" applyFont="1" applyFill="1" applyBorder="1" applyAlignment="1" applyProtection="1">
      <alignment horizontal="center" vertical="top" wrapText="1"/>
      <protection locked="0"/>
    </xf>
    <xf numFmtId="0" fontId="7" fillId="0" borderId="27" xfId="0" applyFont="1" applyFill="1" applyBorder="1" applyAlignment="1" applyProtection="1">
      <alignment horizontal="center" vertical="top" wrapText="1"/>
      <protection locked="0"/>
    </xf>
    <xf numFmtId="0" fontId="7" fillId="0" borderId="25" xfId="0" applyFont="1" applyFill="1" applyBorder="1" applyAlignment="1" applyProtection="1">
      <alignment horizontal="center" vertical="top" wrapText="1"/>
      <protection locked="0"/>
    </xf>
    <xf numFmtId="0" fontId="4" fillId="3" borderId="32" xfId="0" applyFont="1" applyFill="1" applyBorder="1" applyAlignment="1" applyProtection="1">
      <alignment horizontal="left" vertical="center" wrapText="1"/>
      <protection/>
    </xf>
    <xf numFmtId="0" fontId="4" fillId="3" borderId="33" xfId="0" applyFont="1" applyFill="1" applyBorder="1" applyAlignment="1" applyProtection="1">
      <alignment horizontal="left" vertical="center" wrapText="1"/>
      <protection/>
    </xf>
    <xf numFmtId="0" fontId="4" fillId="3" borderId="57" xfId="0" applyFont="1" applyFill="1" applyBorder="1" applyAlignment="1" applyProtection="1">
      <alignment horizontal="left" vertical="center" wrapText="1"/>
      <protection/>
    </xf>
    <xf numFmtId="0" fontId="4" fillId="3" borderId="2" xfId="0" applyFont="1" applyFill="1" applyBorder="1" applyAlignment="1" applyProtection="1">
      <alignment horizontal="left" vertical="center" wrapText="1"/>
      <protection/>
    </xf>
    <xf numFmtId="0" fontId="4" fillId="3" borderId="3" xfId="0" applyFont="1" applyFill="1" applyBorder="1" applyAlignment="1" applyProtection="1">
      <alignment horizontal="left" vertical="center" wrapText="1"/>
      <protection/>
    </xf>
    <xf numFmtId="0" fontId="4" fillId="3" borderId="4" xfId="0" applyFont="1" applyFill="1" applyBorder="1" applyAlignment="1" applyProtection="1">
      <alignment horizontal="left" vertical="center" wrapText="1"/>
      <protection/>
    </xf>
    <xf numFmtId="0" fontId="4" fillId="0" borderId="0" xfId="0" applyFont="1" applyAlignment="1" applyProtection="1">
      <alignment horizontal="left" vertical="center"/>
      <protection locked="0"/>
    </xf>
    <xf numFmtId="0" fontId="4" fillId="0" borderId="6" xfId="0" applyFont="1" applyFill="1" applyBorder="1" applyAlignment="1" applyProtection="1">
      <alignment horizontal="center" vertical="center" textRotation="90" wrapText="1"/>
      <protection/>
    </xf>
    <xf numFmtId="0" fontId="7" fillId="0" borderId="0" xfId="0" applyFont="1" applyFill="1" applyAlignment="1" applyProtection="1">
      <alignment horizontal="left"/>
      <protection/>
    </xf>
    <xf numFmtId="0" fontId="3" fillId="0" borderId="0" xfId="0" applyFont="1" applyAlignment="1" applyProtection="1">
      <alignment horizontal="center" vertical="center" wrapText="1"/>
      <protection/>
    </xf>
    <xf numFmtId="0" fontId="4" fillId="3" borderId="51" xfId="0" applyFont="1" applyFill="1" applyBorder="1" applyAlignment="1" applyProtection="1">
      <alignment horizontal="left" vertical="center" wrapText="1"/>
      <protection/>
    </xf>
    <xf numFmtId="0" fontId="4" fillId="3" borderId="9" xfId="0" applyFont="1" applyFill="1" applyBorder="1" applyAlignment="1" applyProtection="1">
      <alignment horizontal="left" vertical="center" wrapText="1"/>
      <protection/>
    </xf>
    <xf numFmtId="0" fontId="4" fillId="3" borderId="52" xfId="0" applyFont="1" applyFill="1" applyBorder="1" applyAlignment="1" applyProtection="1">
      <alignment horizontal="left" vertical="center" wrapText="1"/>
      <protection/>
    </xf>
    <xf numFmtId="0" fontId="4" fillId="3" borderId="19" xfId="0" applyFont="1" applyFill="1" applyBorder="1" applyAlignment="1" applyProtection="1">
      <alignment horizontal="left" vertical="center" wrapText="1"/>
      <protection/>
    </xf>
    <xf numFmtId="0" fontId="4" fillId="3" borderId="18" xfId="0" applyFont="1" applyFill="1" applyBorder="1" applyAlignment="1" applyProtection="1">
      <alignment horizontal="left" vertical="center" wrapText="1"/>
      <protection/>
    </xf>
    <xf numFmtId="0" fontId="4" fillId="3" borderId="49" xfId="0" applyFont="1" applyFill="1" applyBorder="1" applyAlignment="1" applyProtection="1">
      <alignment horizontal="left" vertical="center" wrapText="1"/>
      <protection/>
    </xf>
    <xf numFmtId="0" fontId="23" fillId="0" borderId="0" xfId="0" applyFont="1" applyAlignment="1" applyProtection="1">
      <alignment horizontal="justify" vertical="top" wrapText="1"/>
      <protection/>
    </xf>
    <xf numFmtId="0" fontId="14" fillId="0" borderId="0" xfId="0" applyFont="1" applyAlignment="1" applyProtection="1">
      <alignment horizontal="justify" vertical="top" wrapText="1"/>
      <protection/>
    </xf>
    <xf numFmtId="0" fontId="23" fillId="0" borderId="0" xfId="0" applyFont="1" applyAlignment="1" applyProtection="1">
      <alignment horizontal="justify" wrapText="1"/>
      <protection locked="0"/>
    </xf>
    <xf numFmtId="0" fontId="23" fillId="0" borderId="0" xfId="0" applyFont="1" applyAlignment="1" applyProtection="1">
      <alignment horizontal="left" vertical="top" wrapText="1"/>
      <protection/>
    </xf>
    <xf numFmtId="0" fontId="14" fillId="0" borderId="0" xfId="0" applyFont="1" applyAlignment="1" applyProtection="1">
      <alignment horizontal="center" wrapText="1"/>
      <protection locked="0"/>
    </xf>
    <xf numFmtId="0" fontId="23" fillId="0" borderId="0" xfId="0" applyFont="1" applyAlignment="1" applyProtection="1">
      <alignment horizontal="justify" vertical="top" wrapText="1"/>
      <protection locked="0"/>
    </xf>
    <xf numFmtId="0" fontId="21" fillId="3" borderId="0" xfId="0" applyFont="1" applyFill="1" applyBorder="1" applyAlignment="1" applyProtection="1">
      <alignment horizontal="center" vertical="center" wrapText="1"/>
      <protection/>
    </xf>
  </cellXfs>
  <cellStyles count="9">
    <cellStyle name="Normal" xfId="0"/>
    <cellStyle name="Normal_ΠΟΡΕΙΑ" xfId="15"/>
    <cellStyle name="Comma" xfId="16"/>
    <cellStyle name="Comma [0]" xfId="17"/>
    <cellStyle name="Currency" xfId="18"/>
    <cellStyle name="Currency [0]" xfId="19"/>
    <cellStyle name="Percent" xfId="20"/>
    <cellStyle name="Hyperlink"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95250</xdr:rowOff>
    </xdr:from>
    <xdr:to>
      <xdr:col>13</xdr:col>
      <xdr:colOff>0</xdr:colOff>
      <xdr:row>7</xdr:row>
      <xdr:rowOff>28575</xdr:rowOff>
    </xdr:to>
    <xdr:sp>
      <xdr:nvSpPr>
        <xdr:cNvPr id="1" name="Rectangle 7"/>
        <xdr:cNvSpPr>
          <a:spLocks/>
        </xdr:cNvSpPr>
      </xdr:nvSpPr>
      <xdr:spPr>
        <a:xfrm>
          <a:off x="0" y="95250"/>
          <a:ext cx="8191500" cy="1257300"/>
        </a:xfrm>
        <a:prstGeom prst="rect">
          <a:avLst/>
        </a:prstGeom>
        <a:solidFill>
          <a:srgbClr val="33CCCC"/>
        </a:solidFill>
        <a:ln w="9525" cmpd="sng">
          <a:noFill/>
        </a:ln>
      </xdr:spPr>
      <xdr:txBody>
        <a:bodyPr vertOverflow="clip" wrap="square" lIns="91440" tIns="45720" rIns="91440" bIns="45720"/>
        <a:p>
          <a:pPr algn="l">
            <a:defRPr/>
          </a:pPr>
          <a:r>
            <a:rPr lang="en-US" cap="none" sz="1200" b="0" i="0" u="none" baseline="0"/>
            <a:t> 
            </a:t>
          </a:r>
          <a:r>
            <a:rPr lang="en-US" cap="none" sz="1200" b="1" i="0" u="none" baseline="0">
              <a:solidFill>
                <a:srgbClr val="FFFFFF"/>
              </a:solidFill>
            </a:rPr>
            <a:t>ΕΛΛΗΝΙΚΗ ΔΗΜΟΚΡΑΤΙΑ</a:t>
          </a:r>
          <a:r>
            <a:rPr lang="en-US" cap="none" sz="1200" b="0" i="0" u="none" baseline="0"/>
            <a:t>
</a:t>
          </a:r>
          <a:r>
            <a:rPr lang="en-US" cap="none" sz="1200" b="1" i="0" u="none" baseline="0">
              <a:solidFill>
                <a:srgbClr val="FFFFFF"/>
              </a:solidFill>
            </a:rPr>
            <a:t>               ΥΠΟΥΡΓΕΙΟ ΑΓΡΟΤΙΚΗΣ </a:t>
          </a:r>
          <a:r>
            <a:rPr lang="en-US" cap="none" sz="1200" b="0" i="0" u="none" baseline="0"/>
            <a:t>
</a:t>
          </a:r>
          <a:r>
            <a:rPr lang="en-US" cap="none" sz="1200" b="1" i="0" u="none" baseline="0">
              <a:solidFill>
                <a:srgbClr val="FFFFFF"/>
              </a:solidFill>
            </a:rPr>
            <a:t>     ΑΝΑΠΤΥΞΗΣ ΚΑΙ ΤΡΟΦΙΜΩΝ   </a:t>
          </a:r>
          <a:r>
            <a:rPr lang="en-US" cap="none" sz="1200" b="0" i="0" u="none" baseline="0"/>
            <a:t>
      </a:t>
          </a:r>
        </a:p>
      </xdr:txBody>
    </xdr:sp>
    <xdr:clientData/>
  </xdr:twoCellAnchor>
  <xdr:twoCellAnchor>
    <xdr:from>
      <xdr:col>4</xdr:col>
      <xdr:colOff>542925</xdr:colOff>
      <xdr:row>1</xdr:row>
      <xdr:rowOff>47625</xdr:rowOff>
    </xdr:from>
    <xdr:to>
      <xdr:col>12</xdr:col>
      <xdr:colOff>466725</xdr:colOff>
      <xdr:row>4</xdr:row>
      <xdr:rowOff>171450</xdr:rowOff>
    </xdr:to>
    <xdr:sp>
      <xdr:nvSpPr>
        <xdr:cNvPr id="2" name="TextBox 6"/>
        <xdr:cNvSpPr txBox="1">
          <a:spLocks noChangeArrowheads="1"/>
        </xdr:cNvSpPr>
      </xdr:nvSpPr>
      <xdr:spPr>
        <a:xfrm>
          <a:off x="3248025" y="209550"/>
          <a:ext cx="4800600" cy="685800"/>
        </a:xfrm>
        <a:prstGeom prst="rect">
          <a:avLst/>
        </a:prstGeom>
        <a:solidFill>
          <a:srgbClr val="33CCCC"/>
        </a:solidFill>
        <a:ln w="9525" cmpd="sng">
          <a:noFill/>
        </a:ln>
      </xdr:spPr>
      <xdr:txBody>
        <a:bodyPr vertOverflow="clip" wrap="square" lIns="91440" tIns="45720" rIns="91440" bIns="45720"/>
        <a:p>
          <a:pPr algn="ctr">
            <a:defRPr/>
          </a:pPr>
          <a:r>
            <a:rPr lang="en-US" cap="none" sz="2000" b="1" i="0" u="none" baseline="0">
              <a:solidFill>
                <a:srgbClr val="FFFFFF"/>
              </a:solidFill>
            </a:rPr>
            <a:t>Γ΄ ΚΟΙΝΟΤΙΚΟ ΠΛΑΙΣΙΟ               ΣΤΗΡΙΞΗΣ 2000 - 2006</a:t>
          </a:r>
        </a:p>
      </xdr:txBody>
    </xdr:sp>
    <xdr:clientData/>
  </xdr:twoCellAnchor>
  <xdr:twoCellAnchor>
    <xdr:from>
      <xdr:col>5</xdr:col>
      <xdr:colOff>171450</xdr:colOff>
      <xdr:row>5</xdr:row>
      <xdr:rowOff>85725</xdr:rowOff>
    </xdr:from>
    <xdr:to>
      <xdr:col>12</xdr:col>
      <xdr:colOff>333375</xdr:colOff>
      <xdr:row>8</xdr:row>
      <xdr:rowOff>171450</xdr:rowOff>
    </xdr:to>
    <xdr:sp>
      <xdr:nvSpPr>
        <xdr:cNvPr id="3" name="TextBox 5"/>
        <xdr:cNvSpPr txBox="1">
          <a:spLocks noChangeArrowheads="1"/>
        </xdr:cNvSpPr>
      </xdr:nvSpPr>
      <xdr:spPr>
        <a:xfrm>
          <a:off x="3486150" y="1009650"/>
          <a:ext cx="4429125" cy="685800"/>
        </a:xfrm>
        <a:prstGeom prst="rect">
          <a:avLst/>
        </a:prstGeom>
        <a:solidFill>
          <a:srgbClr val="CCECFF"/>
        </a:solidFill>
        <a:ln w="9525" cmpd="sng">
          <a:noFill/>
        </a:ln>
      </xdr:spPr>
      <xdr:txBody>
        <a:bodyPr vertOverflow="clip" wrap="square" lIns="91440" tIns="45720" rIns="91440" bIns="45720"/>
        <a:p>
          <a:pPr algn="ctr">
            <a:defRPr/>
          </a:pPr>
          <a:r>
            <a:rPr lang="en-US" cap="none" sz="1200" b="1" i="0" u="none" baseline="0">
              <a:latin typeface="Times New Roman"/>
              <a:ea typeface="Times New Roman"/>
              <a:cs typeface="Times New Roman"/>
            </a:rPr>
            <a:t>ΕΥΡΩΠΑΪΚΟ ΓΕΩΡΓΙΚΟ ΤΑΜΕΙΟ ΠΡΟΣΑΝΑΤΟΛΙΣΜΟΥ 
ΚΑΙ ΕΓΓΥΗΣΕΩΝ</a:t>
          </a:r>
          <a:r>
            <a:rPr lang="en-US" cap="none" sz="1200" b="0" i="0" u="none" baseline="0">
              <a:latin typeface="Times New Roman"/>
              <a:ea typeface="Times New Roman"/>
              <a:cs typeface="Times New Roman"/>
            </a:rPr>
            <a:t>
</a:t>
          </a:r>
          <a:r>
            <a:rPr lang="en-US" cap="none" sz="1200" b="1" i="0" u="none" baseline="0">
              <a:latin typeface="Times New Roman"/>
              <a:ea typeface="Times New Roman"/>
              <a:cs typeface="Times New Roman"/>
            </a:rPr>
            <a:t>ΤΜΗΜΑ ΠΡΟΣΑΝΑΤΟΛΙΣΜΟΥ (Ε.Γ.Τ.Π.Ε. – Π.)</a:t>
          </a:r>
        </a:p>
      </xdr:txBody>
    </xdr:sp>
    <xdr:clientData/>
  </xdr:twoCellAnchor>
  <xdr:twoCellAnchor>
    <xdr:from>
      <xdr:col>0</xdr:col>
      <xdr:colOff>304800</xdr:colOff>
      <xdr:row>11</xdr:row>
      <xdr:rowOff>133350</xdr:rowOff>
    </xdr:from>
    <xdr:to>
      <xdr:col>12</xdr:col>
      <xdr:colOff>76200</xdr:colOff>
      <xdr:row>22</xdr:row>
      <xdr:rowOff>142875</xdr:rowOff>
    </xdr:to>
    <xdr:sp>
      <xdr:nvSpPr>
        <xdr:cNvPr id="4" name="TextBox 1"/>
        <xdr:cNvSpPr txBox="1">
          <a:spLocks noChangeArrowheads="1"/>
        </xdr:cNvSpPr>
      </xdr:nvSpPr>
      <xdr:spPr>
        <a:xfrm>
          <a:off x="304800" y="2257425"/>
          <a:ext cx="7353300" cy="2209800"/>
        </a:xfrm>
        <a:prstGeom prst="rect">
          <a:avLst/>
        </a:prstGeom>
        <a:solidFill>
          <a:srgbClr val="FFFFFF"/>
        </a:solidFill>
        <a:ln w="9525" cmpd="sng">
          <a:noFill/>
        </a:ln>
      </xdr:spPr>
      <xdr:txBody>
        <a:bodyPr vertOverflow="clip" wrap="square" lIns="91440" tIns="45720" rIns="91440" bIns="45720"/>
        <a:p>
          <a:pPr algn="ctr">
            <a:defRPr/>
          </a:pPr>
          <a:r>
            <a:rPr lang="en-US" cap="none" sz="3800" b="1" i="0" u="none" baseline="0">
              <a:solidFill>
                <a:srgbClr val="339966"/>
              </a:solidFill>
              <a:latin typeface="Times New Roman"/>
              <a:ea typeface="Times New Roman"/>
              <a:cs typeface="Times New Roman"/>
            </a:rPr>
            <a:t>ΝΕΟΙ ΓΕΩΡΓΟΙ</a:t>
          </a:r>
          <a:r>
            <a:rPr lang="en-US" cap="none" sz="1200" b="0" i="0" u="none" baseline="0">
              <a:latin typeface="Times New Roman"/>
              <a:ea typeface="Times New Roman"/>
              <a:cs typeface="Times New Roman"/>
            </a:rPr>
            <a:t>
</a:t>
          </a:r>
          <a:r>
            <a:rPr lang="en-US" cap="none" sz="3000" b="1" i="0" u="none" baseline="0">
              <a:latin typeface="Times New Roman"/>
              <a:ea typeface="Times New Roman"/>
              <a:cs typeface="Times New Roman"/>
            </a:rPr>
            <a:t>Ε.Π.  «ΑΓΡΟΤΙΚΗ ΑΝΑΠΤΥΞΗ  -  ΑΝΑΣΥΓΚΡΟΤΗΣΗ ΤΗΣ ΥΠΑΙΘΡΟΥ»</a:t>
          </a:r>
          <a:r>
            <a:rPr lang="en-US" cap="none" sz="1200" b="0" i="0" u="none" baseline="0">
              <a:latin typeface="Times New Roman"/>
              <a:ea typeface="Times New Roman"/>
              <a:cs typeface="Times New Roman"/>
            </a:rPr>
            <a:t>
</a:t>
          </a:r>
          <a:r>
            <a:rPr lang="en-US" cap="none" sz="2400" b="0" i="0" u="none" baseline="0">
              <a:latin typeface="Times New Roman"/>
              <a:ea typeface="Times New Roman"/>
              <a:cs typeface="Times New Roman"/>
            </a:rPr>
            <a:t> </a:t>
          </a:r>
        </a:p>
      </xdr:txBody>
    </xdr:sp>
    <xdr:clientData/>
  </xdr:twoCellAnchor>
  <xdr:twoCellAnchor>
    <xdr:from>
      <xdr:col>255</xdr:col>
      <xdr:colOff>609600</xdr:colOff>
      <xdr:row>30</xdr:row>
      <xdr:rowOff>914400</xdr:rowOff>
    </xdr:from>
    <xdr:to>
      <xdr:col>255</xdr:col>
      <xdr:colOff>609600</xdr:colOff>
      <xdr:row>30</xdr:row>
      <xdr:rowOff>914400</xdr:rowOff>
    </xdr:to>
    <xdr:sp>
      <xdr:nvSpPr>
        <xdr:cNvPr id="5" name="TextBox 4"/>
        <xdr:cNvSpPr txBox="1">
          <a:spLocks noChangeArrowheads="1"/>
        </xdr:cNvSpPr>
      </xdr:nvSpPr>
      <xdr:spPr>
        <a:xfrm>
          <a:off x="156324300" y="7724775"/>
          <a:ext cx="0" cy="0"/>
        </a:xfrm>
        <a:prstGeom prst="rect">
          <a:avLst/>
        </a:prstGeom>
        <a:solidFill>
          <a:srgbClr val="FFFFFF"/>
        </a:solidFill>
        <a:ln w="9525" cmpd="sng">
          <a:noFill/>
        </a:ln>
      </xdr:spPr>
      <xdr:txBody>
        <a:bodyPr vertOverflow="clip" wrap="square" lIns="91440" tIns="45720" rIns="91440" bIns="45720"/>
        <a:p>
          <a:pPr algn="l">
            <a:defRPr/>
          </a:pPr>
          <a:r>
            <a:rPr lang="en-US" cap="none" sz="3200" b="1" i="0" u="none" baseline="0">
              <a:solidFill>
                <a:srgbClr val="FF9900"/>
              </a:solidFill>
              <a:latin typeface="Times New Roman"/>
              <a:ea typeface="Times New Roman"/>
              <a:cs typeface="Times New Roman"/>
            </a:rPr>
            <a:t>Φ</a:t>
          </a:r>
          <a:r>
            <a:rPr lang="en-US" cap="none" sz="2800" b="1" i="0" u="none" baseline="0">
              <a:solidFill>
                <a:srgbClr val="FF9900"/>
              </a:solidFill>
              <a:latin typeface="Times New Roman"/>
              <a:ea typeface="Times New Roman"/>
              <a:cs typeface="Times New Roman"/>
            </a:rPr>
            <a:t>ΑΚΕΛΟΣ</a:t>
          </a:r>
          <a:r>
            <a:rPr lang="en-US" cap="none" sz="1200" b="0" i="0" u="none" baseline="0">
              <a:latin typeface="Times New Roman"/>
              <a:ea typeface="Times New Roman"/>
              <a:cs typeface="Times New Roman"/>
            </a:rPr>
            <a:t>
</a:t>
          </a:r>
          <a:r>
            <a:rPr lang="en-US" cap="none" sz="3200" b="1" i="0" u="none" baseline="0">
              <a:solidFill>
                <a:srgbClr val="FF9900"/>
              </a:solidFill>
              <a:latin typeface="Times New Roman"/>
              <a:ea typeface="Times New Roman"/>
              <a:cs typeface="Times New Roman"/>
            </a:rPr>
            <a:t>Υ</a:t>
          </a:r>
          <a:r>
            <a:rPr lang="en-US" cap="none" sz="2800" b="1" i="0" u="none" baseline="0">
              <a:solidFill>
                <a:srgbClr val="FF9900"/>
              </a:solidFill>
              <a:latin typeface="Times New Roman"/>
              <a:ea typeface="Times New Roman"/>
              <a:cs typeface="Times New Roman"/>
            </a:rPr>
            <a:t>ΠΟΨΗΦΙΟΤΗΤΑΣ</a:t>
          </a:r>
        </a:p>
      </xdr:txBody>
    </xdr:sp>
    <xdr:clientData/>
  </xdr:twoCellAnchor>
  <xdr:twoCellAnchor>
    <xdr:from>
      <xdr:col>255</xdr:col>
      <xdr:colOff>609600</xdr:colOff>
      <xdr:row>30</xdr:row>
      <xdr:rowOff>914400</xdr:rowOff>
    </xdr:from>
    <xdr:to>
      <xdr:col>255</xdr:col>
      <xdr:colOff>609600</xdr:colOff>
      <xdr:row>30</xdr:row>
      <xdr:rowOff>914400</xdr:rowOff>
    </xdr:to>
    <xdr:sp>
      <xdr:nvSpPr>
        <xdr:cNvPr id="6" name="TextBox 3"/>
        <xdr:cNvSpPr txBox="1">
          <a:spLocks noChangeArrowheads="1"/>
        </xdr:cNvSpPr>
      </xdr:nvSpPr>
      <xdr:spPr>
        <a:xfrm>
          <a:off x="156324300" y="7724775"/>
          <a:ext cx="0" cy="0"/>
        </a:xfrm>
        <a:prstGeom prst="rect">
          <a:avLst/>
        </a:prstGeom>
        <a:solidFill>
          <a:srgbClr val="FF9900"/>
        </a:solidFill>
        <a:ln w="9525" cmpd="sng">
          <a:noFill/>
        </a:ln>
      </xdr:spPr>
      <xdr:txBody>
        <a:bodyPr vertOverflow="clip" wrap="square" lIns="91440" tIns="45720" rIns="91440" bIns="45720"/>
        <a:p>
          <a:pPr algn="l">
            <a:defRPr/>
          </a:pPr>
          <a:r>
            <a:rPr lang="en-US" cap="none" sz="2200" b="1" i="0" u="none" baseline="0">
              <a:solidFill>
                <a:srgbClr val="FFFFFF"/>
              </a:solidFill>
              <a:latin typeface="Times New Roman"/>
              <a:ea typeface="Times New Roman"/>
              <a:cs typeface="Times New Roman"/>
            </a:rPr>
            <a:t>ΠΡΙΜΟΔΟΤΗΣΗ ΠΡΩΤΗΣ ΕΓΚΑΤΑΣΤΑΣΗΣ </a:t>
          </a:r>
          <a:r>
            <a:rPr lang="en-US" cap="none" sz="1200" b="0" i="0" u="none" baseline="0">
              <a:latin typeface="Times New Roman"/>
              <a:ea typeface="Times New Roman"/>
              <a:cs typeface="Times New Roman"/>
            </a:rPr>
            <a:t>
</a:t>
          </a:r>
          <a:r>
            <a:rPr lang="en-US" cap="none" sz="2000" b="1" i="0" u="none" baseline="0">
              <a:solidFill>
                <a:srgbClr val="FFFFFF"/>
              </a:solidFill>
              <a:latin typeface="Times New Roman"/>
              <a:ea typeface="Times New Roman"/>
              <a:cs typeface="Times New Roman"/>
            </a:rPr>
            <a:t>ΓΙΑ ΤΗΝ ΑΝΑΝΕΩΣΗ ΤΗΣ ΗΛΙΚΙΑΚΗΣ ΣΥΝΘΕΣΗΣ ΤΟΥ ΑΓΡΟΤΙΚΟΥ ΠΛΗΘΥΣΜΟΥ</a:t>
          </a:r>
        </a:p>
      </xdr:txBody>
    </xdr:sp>
    <xdr:clientData/>
  </xdr:twoCellAnchor>
  <xdr:twoCellAnchor>
    <xdr:from>
      <xdr:col>7</xdr:col>
      <xdr:colOff>85725</xdr:colOff>
      <xdr:row>23</xdr:row>
      <xdr:rowOff>9525</xdr:rowOff>
    </xdr:from>
    <xdr:to>
      <xdr:col>12</xdr:col>
      <xdr:colOff>447675</xdr:colOff>
      <xdr:row>25</xdr:row>
      <xdr:rowOff>66675</xdr:rowOff>
    </xdr:to>
    <xdr:sp>
      <xdr:nvSpPr>
        <xdr:cNvPr id="7" name="TextBox 2"/>
        <xdr:cNvSpPr txBox="1">
          <a:spLocks noChangeArrowheads="1"/>
        </xdr:cNvSpPr>
      </xdr:nvSpPr>
      <xdr:spPr>
        <a:xfrm>
          <a:off x="4619625" y="4533900"/>
          <a:ext cx="3409950" cy="4572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2600" b="1" i="0" u="none" baseline="0">
              <a:solidFill>
                <a:srgbClr val="000080"/>
              </a:solidFill>
            </a:rPr>
            <a:t>ΚΥΑ 609 / 23-3-2005</a:t>
          </a:r>
        </a:p>
      </xdr:txBody>
    </xdr:sp>
    <xdr:clientData/>
  </xdr:twoCellAnchor>
  <xdr:twoCellAnchor>
    <xdr:from>
      <xdr:col>2</xdr:col>
      <xdr:colOff>561975</xdr:colOff>
      <xdr:row>2</xdr:row>
      <xdr:rowOff>19050</xdr:rowOff>
    </xdr:from>
    <xdr:to>
      <xdr:col>3</xdr:col>
      <xdr:colOff>552450</xdr:colOff>
      <xdr:row>3</xdr:row>
      <xdr:rowOff>180975</xdr:rowOff>
    </xdr:to>
    <xdr:pic>
      <xdr:nvPicPr>
        <xdr:cNvPr id="8" name="Picture 8"/>
        <xdr:cNvPicPr preferRelativeResize="1">
          <a:picLocks noChangeAspect="1"/>
        </xdr:cNvPicPr>
      </xdr:nvPicPr>
      <xdr:blipFill>
        <a:blip r:embed="rId1"/>
        <a:stretch>
          <a:fillRect/>
        </a:stretch>
      </xdr:blipFill>
      <xdr:spPr>
        <a:xfrm>
          <a:off x="2047875" y="342900"/>
          <a:ext cx="600075" cy="361950"/>
        </a:xfrm>
        <a:prstGeom prst="rect">
          <a:avLst/>
        </a:prstGeom>
        <a:noFill/>
        <a:ln w="9525" cmpd="sng">
          <a:noFill/>
        </a:ln>
      </xdr:spPr>
    </xdr:pic>
    <xdr:clientData/>
  </xdr:twoCellAnchor>
  <xdr:twoCellAnchor>
    <xdr:from>
      <xdr:col>3</xdr:col>
      <xdr:colOff>476250</xdr:colOff>
      <xdr:row>3</xdr:row>
      <xdr:rowOff>47625</xdr:rowOff>
    </xdr:from>
    <xdr:to>
      <xdr:col>4</xdr:col>
      <xdr:colOff>476250</xdr:colOff>
      <xdr:row>5</xdr:row>
      <xdr:rowOff>0</xdr:rowOff>
    </xdr:to>
    <xdr:pic>
      <xdr:nvPicPr>
        <xdr:cNvPr id="9" name="Picture 9"/>
        <xdr:cNvPicPr preferRelativeResize="1">
          <a:picLocks noChangeAspect="1"/>
        </xdr:cNvPicPr>
      </xdr:nvPicPr>
      <xdr:blipFill>
        <a:blip r:embed="rId2"/>
        <a:stretch>
          <a:fillRect/>
        </a:stretch>
      </xdr:blipFill>
      <xdr:spPr>
        <a:xfrm>
          <a:off x="2571750" y="571500"/>
          <a:ext cx="609600" cy="3524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IKOSVOROS\Documents\Documents%20and%20Settings\All%20Users.WINDOWS\Documents\&#925;&#915;_&#913;&#932;&#927;&#924;&#921;&#922;&#927;%20&#916;&#917;&#923;&#932;&#921;&#92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ΑΙΤΗΣΗ"/>
      <sheetName val="ΕΡΩΤΗΜ_Α"/>
      <sheetName val="ΕΡΩΤΗΜ_Β"/>
      <sheetName val="ΕΡΩΤΗΜ_Γ"/>
      <sheetName val="ΣΧΕΔΙΟΔΡΑΣΗΣ"/>
      <sheetName val="Βοηθητικά"/>
    </sheetNames>
    <sheetDataSet>
      <sheetData sheetId="0">
        <row r="39">
          <cell r="A39" t="str">
            <v>14.    Α.Φ.Μ.:</v>
          </cell>
        </row>
      </sheetData>
      <sheetData sheetId="1">
        <row r="178">
          <cell r="A178" t="str">
            <v>40.    Εσύ και ο (η) σύζυγός σου υποβάλλετε φορολογική δήλωση;</v>
          </cell>
        </row>
        <row r="180">
          <cell r="A180" t="str">
            <v>41.    Εισόδημα του εξεταζόμενου έτους</v>
          </cell>
        </row>
        <row r="222">
          <cell r="A222" t="str">
            <v>48.    Εσύ και η/ο σύζυγός σας έχετε τύχει μέχρι σήμερα φοροαπαλλαγής για την αγορά ή μεταβίβαση γεωργικής έκτασης καθοιονδήποτε τρόπο;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M51"/>
  <sheetViews>
    <sheetView showGridLines="0" showRowColHeaders="0" showZeros="0" zoomScale="75" zoomScaleNormal="75" workbookViewId="0" topLeftCell="A25">
      <selection activeCell="C45" sqref="C45:E45"/>
    </sheetView>
  </sheetViews>
  <sheetFormatPr defaultColWidth="9.140625" defaultRowHeight="12.75"/>
  <cols>
    <col min="1" max="1" width="12.140625" style="13" customWidth="1"/>
    <col min="2" max="2" width="10.140625" style="13" customWidth="1"/>
    <col min="3" max="16384" width="9.140625" style="13" customWidth="1"/>
  </cols>
  <sheetData>
    <row r="3" ht="15.75">
      <c r="B3" s="213"/>
    </row>
    <row r="4" ht="15.75">
      <c r="B4" s="213"/>
    </row>
    <row r="5" ht="15.75">
      <c r="B5" s="213"/>
    </row>
    <row r="6" ht="15.75">
      <c r="B6" s="213"/>
    </row>
    <row r="7" ht="15.75">
      <c r="B7" s="213"/>
    </row>
    <row r="8" ht="15.75">
      <c r="B8" s="213"/>
    </row>
    <row r="9" ht="15.75">
      <c r="B9" s="213"/>
    </row>
    <row r="10" ht="15.75">
      <c r="B10" s="213"/>
    </row>
    <row r="11" ht="15.75">
      <c r="B11" s="213"/>
    </row>
    <row r="12" ht="15.75">
      <c r="B12" s="213"/>
    </row>
    <row r="13" ht="15.75">
      <c r="B13" s="213"/>
    </row>
    <row r="14" ht="15.75">
      <c r="B14" s="213"/>
    </row>
    <row r="15" ht="15.75">
      <c r="B15" s="213"/>
    </row>
    <row r="16" ht="15.75">
      <c r="B16" s="213"/>
    </row>
    <row r="17" ht="15.75">
      <c r="B17" s="213"/>
    </row>
    <row r="18" ht="15.75">
      <c r="B18" s="213"/>
    </row>
    <row r="19" ht="15.75">
      <c r="B19" s="213"/>
    </row>
    <row r="20" ht="15.75">
      <c r="B20" s="213"/>
    </row>
    <row r="21" ht="15.75">
      <c r="B21" s="213"/>
    </row>
    <row r="22" ht="15.75">
      <c r="B22" s="213"/>
    </row>
    <row r="23" ht="15.75">
      <c r="B23" s="213"/>
    </row>
    <row r="24" ht="15.75">
      <c r="B24" s="213"/>
    </row>
    <row r="25" ht="15.75">
      <c r="B25" s="213"/>
    </row>
    <row r="26" ht="15.75">
      <c r="B26" s="213"/>
    </row>
    <row r="27" ht="15.75">
      <c r="B27" s="213"/>
    </row>
    <row r="28" ht="15.75">
      <c r="B28" s="213"/>
    </row>
    <row r="29" ht="15.75">
      <c r="B29" s="213"/>
    </row>
    <row r="30" spans="1:13" ht="85.5" customHeight="1">
      <c r="A30" s="303" t="s">
        <v>590</v>
      </c>
      <c r="B30" s="303"/>
      <c r="C30" s="303"/>
      <c r="D30" s="303"/>
      <c r="E30" s="303"/>
      <c r="F30" s="303"/>
      <c r="G30" s="300" t="s">
        <v>591</v>
      </c>
      <c r="H30" s="300"/>
      <c r="I30" s="300"/>
      <c r="J30" s="300"/>
      <c r="K30" s="300"/>
      <c r="L30" s="300"/>
      <c r="M30" s="300"/>
    </row>
    <row r="31" spans="1:13" ht="72" customHeight="1">
      <c r="A31" s="303"/>
      <c r="B31" s="303"/>
      <c r="C31" s="303"/>
      <c r="D31" s="303"/>
      <c r="E31" s="303"/>
      <c r="F31" s="303"/>
      <c r="G31" s="301" t="s">
        <v>592</v>
      </c>
      <c r="H31" s="301"/>
      <c r="I31" s="301"/>
      <c r="J31" s="301"/>
      <c r="K31" s="301"/>
      <c r="L31" s="301"/>
      <c r="M31" s="301"/>
    </row>
    <row r="32" spans="1:13" ht="15.75">
      <c r="A32" s="214"/>
      <c r="B32" s="215"/>
      <c r="C32" s="215"/>
      <c r="D32" s="215"/>
      <c r="E32" s="214"/>
      <c r="F32" s="214"/>
      <c r="G32" s="214"/>
      <c r="H32" s="214"/>
      <c r="I32" s="214"/>
      <c r="J32" s="214"/>
      <c r="K32" s="214"/>
      <c r="L32" s="214"/>
      <c r="M32" s="214"/>
    </row>
    <row r="33" ht="15.75">
      <c r="B33" s="213"/>
    </row>
    <row r="34" ht="15.75">
      <c r="B34" s="213"/>
    </row>
    <row r="35" ht="15.75">
      <c r="B35" s="213"/>
    </row>
    <row r="36" ht="15.75">
      <c r="B36" s="213"/>
    </row>
    <row r="37" spans="1:13" ht="23.25" customHeight="1">
      <c r="A37" s="315" t="s">
        <v>593</v>
      </c>
      <c r="B37" s="315"/>
      <c r="C37" s="304" t="s">
        <v>594</v>
      </c>
      <c r="D37" s="304"/>
      <c r="E37" s="304"/>
      <c r="F37" s="304"/>
      <c r="G37" s="304"/>
      <c r="H37" s="304"/>
      <c r="I37" s="304"/>
      <c r="J37" s="304"/>
      <c r="K37" s="304"/>
      <c r="L37" s="304"/>
      <c r="M37" s="304"/>
    </row>
    <row r="38" spans="1:13" ht="23.25" customHeight="1">
      <c r="A38" s="315"/>
      <c r="B38" s="315"/>
      <c r="C38" s="305" t="s">
        <v>611</v>
      </c>
      <c r="D38" s="305"/>
      <c r="E38" s="305"/>
      <c r="F38" s="305"/>
      <c r="G38" s="305"/>
      <c r="H38" s="305"/>
      <c r="I38" s="305"/>
      <c r="J38" s="305"/>
      <c r="K38" s="305"/>
      <c r="L38" s="305"/>
      <c r="M38" s="305"/>
    </row>
    <row r="39" spans="1:13" ht="23.25" customHeight="1">
      <c r="A39" s="315"/>
      <c r="B39" s="315"/>
      <c r="C39" s="314" t="s">
        <v>612</v>
      </c>
      <c r="D39" s="304"/>
      <c r="E39" s="304"/>
      <c r="F39" s="304"/>
      <c r="G39" s="304"/>
      <c r="H39" s="304"/>
      <c r="I39" s="304"/>
      <c r="J39" s="304"/>
      <c r="K39" s="304"/>
      <c r="L39" s="304"/>
      <c r="M39" s="304"/>
    </row>
    <row r="40" spans="1:13" ht="23.25" customHeight="1">
      <c r="A40" s="315"/>
      <c r="B40" s="315"/>
      <c r="C40" s="304" t="s">
        <v>595</v>
      </c>
      <c r="D40" s="304"/>
      <c r="E40" s="304"/>
      <c r="F40" s="304"/>
      <c r="G40" s="304"/>
      <c r="H40" s="304"/>
      <c r="I40" s="304"/>
      <c r="J40" s="304"/>
      <c r="K40" s="304"/>
      <c r="L40" s="304"/>
      <c r="M40" s="304"/>
    </row>
    <row r="41" spans="1:13" ht="23.25" customHeight="1">
      <c r="A41" s="315"/>
      <c r="B41" s="315"/>
      <c r="C41" s="304" t="s">
        <v>596</v>
      </c>
      <c r="D41" s="304"/>
      <c r="E41" s="304"/>
      <c r="F41" s="304"/>
      <c r="G41" s="304"/>
      <c r="H41" s="304"/>
      <c r="I41" s="304"/>
      <c r="J41" s="304"/>
      <c r="K41" s="304"/>
      <c r="L41" s="304"/>
      <c r="M41" s="304"/>
    </row>
    <row r="42" ht="15.75">
      <c r="B42" s="219"/>
    </row>
    <row r="43" spans="1:13" ht="30" customHeight="1">
      <c r="A43" s="312" t="s">
        <v>597</v>
      </c>
      <c r="B43" s="312"/>
      <c r="C43" s="297">
        <f>ΑΙΤΗΣΗ!D9</f>
        <v>0</v>
      </c>
      <c r="D43" s="298"/>
      <c r="E43" s="298"/>
      <c r="F43" s="298"/>
      <c r="G43" s="298"/>
      <c r="H43" s="298"/>
      <c r="I43" s="298"/>
      <c r="J43" s="298"/>
      <c r="K43" s="298"/>
      <c r="L43" s="298"/>
      <c r="M43" s="299"/>
    </row>
    <row r="44" spans="1:13" ht="30" customHeight="1">
      <c r="A44" s="312" t="s">
        <v>598</v>
      </c>
      <c r="B44" s="312"/>
      <c r="C44" s="302">
        <f>ΑΙΤΗΣΗ!D11</f>
        <v>0</v>
      </c>
      <c r="D44" s="302"/>
      <c r="E44" s="302"/>
      <c r="F44" s="302"/>
      <c r="G44" s="302"/>
      <c r="H44" s="302"/>
      <c r="I44" s="302"/>
      <c r="J44" s="302"/>
      <c r="K44" s="302"/>
      <c r="L44" s="302"/>
      <c r="M44" s="302"/>
    </row>
    <row r="45" spans="1:13" ht="30" customHeight="1">
      <c r="A45" s="312" t="s">
        <v>599</v>
      </c>
      <c r="B45" s="312"/>
      <c r="C45" s="306"/>
      <c r="D45" s="306"/>
      <c r="E45" s="306"/>
      <c r="F45" s="307" t="s">
        <v>600</v>
      </c>
      <c r="G45" s="307"/>
      <c r="H45" s="307"/>
      <c r="I45" s="297">
        <f>ΠΟΡΕΙΑ!E2</f>
        <v>0</v>
      </c>
      <c r="J45" s="298"/>
      <c r="K45" s="298"/>
      <c r="L45" s="298"/>
      <c r="M45" s="299"/>
    </row>
    <row r="46" spans="1:13" ht="10.5" customHeight="1">
      <c r="A46" s="313" t="s">
        <v>601</v>
      </c>
      <c r="B46" s="313"/>
      <c r="C46" s="313"/>
      <c r="D46" s="310" t="s">
        <v>602</v>
      </c>
      <c r="E46" s="311"/>
      <c r="F46" s="310" t="s">
        <v>603</v>
      </c>
      <c r="G46" s="311"/>
      <c r="H46" s="310" t="s">
        <v>604</v>
      </c>
      <c r="I46" s="310"/>
      <c r="J46" s="310"/>
      <c r="K46" s="309"/>
      <c r="L46" s="316"/>
      <c r="M46" s="317"/>
    </row>
    <row r="47" spans="1:13" ht="30" customHeight="1">
      <c r="A47" s="313"/>
      <c r="B47" s="313"/>
      <c r="C47" s="313"/>
      <c r="D47" s="216"/>
      <c r="E47" s="217"/>
      <c r="F47" s="218"/>
      <c r="G47" s="217"/>
      <c r="H47" s="218"/>
      <c r="I47" s="263"/>
      <c r="J47" s="263"/>
      <c r="K47" s="217"/>
      <c r="L47" s="316"/>
      <c r="M47" s="317"/>
    </row>
    <row r="48" spans="1:13" ht="10.5" customHeight="1">
      <c r="A48" s="313" t="s">
        <v>605</v>
      </c>
      <c r="B48" s="313"/>
      <c r="C48" s="313"/>
      <c r="D48" s="310" t="s">
        <v>606</v>
      </c>
      <c r="E48" s="309"/>
      <c r="F48" s="308" t="s">
        <v>607</v>
      </c>
      <c r="G48" s="309"/>
      <c r="H48" s="308" t="s">
        <v>608</v>
      </c>
      <c r="I48" s="309"/>
      <c r="J48" s="308" t="s">
        <v>609</v>
      </c>
      <c r="K48" s="310"/>
      <c r="L48" s="310"/>
      <c r="M48" s="310"/>
    </row>
    <row r="49" spans="1:13" ht="30" customHeight="1">
      <c r="A49" s="313"/>
      <c r="B49" s="313"/>
      <c r="C49" s="313"/>
      <c r="D49" s="264"/>
      <c r="E49" s="217"/>
      <c r="F49" s="218"/>
      <c r="G49" s="217"/>
      <c r="H49" s="218"/>
      <c r="I49" s="217"/>
      <c r="J49" s="218"/>
      <c r="K49" s="216"/>
      <c r="L49" s="216"/>
      <c r="M49" s="216"/>
    </row>
    <row r="50" spans="1:13" ht="12.75">
      <c r="A50" s="220" t="s">
        <v>610</v>
      </c>
      <c r="B50" s="221"/>
      <c r="C50" s="221"/>
      <c r="D50" s="221"/>
      <c r="E50" s="221"/>
      <c r="F50" s="221"/>
      <c r="G50" s="221"/>
      <c r="H50" s="221"/>
      <c r="I50" s="221"/>
      <c r="J50" s="221"/>
      <c r="L50" s="221"/>
      <c r="M50" s="221"/>
    </row>
    <row r="51" spans="2:12" ht="15.75">
      <c r="B51" s="219"/>
      <c r="L51" s="220" t="s">
        <v>619</v>
      </c>
    </row>
  </sheetData>
  <sheetProtection password="E8B1" sheet="1" objects="1" scenarios="1" selectLockedCells="1"/>
  <mergeCells count="27">
    <mergeCell ref="A45:B45"/>
    <mergeCell ref="A46:C47"/>
    <mergeCell ref="A48:C49"/>
    <mergeCell ref="C39:M39"/>
    <mergeCell ref="C41:M41"/>
    <mergeCell ref="A37:B41"/>
    <mergeCell ref="A43:B43"/>
    <mergeCell ref="A44:B44"/>
    <mergeCell ref="L46:M47"/>
    <mergeCell ref="D48:E48"/>
    <mergeCell ref="C45:E45"/>
    <mergeCell ref="F45:H45"/>
    <mergeCell ref="I45:M45"/>
    <mergeCell ref="F48:G48"/>
    <mergeCell ref="H48:I48"/>
    <mergeCell ref="J48:M48"/>
    <mergeCell ref="D46:E46"/>
    <mergeCell ref="F46:G46"/>
    <mergeCell ref="H46:K46"/>
    <mergeCell ref="C43:M43"/>
    <mergeCell ref="G30:M30"/>
    <mergeCell ref="G31:M31"/>
    <mergeCell ref="C44:M44"/>
    <mergeCell ref="A30:F31"/>
    <mergeCell ref="C37:M37"/>
    <mergeCell ref="C38:M38"/>
    <mergeCell ref="C40:M40"/>
  </mergeCells>
  <printOptions/>
  <pageMargins left="0.75" right="0.75" top="1" bottom="1" header="0.5" footer="0.5"/>
  <pageSetup horizontalDpi="600" verticalDpi="600" orientation="portrait" paperSize="9" scale="70" r:id="rId2"/>
  <drawing r:id="rId1"/>
</worksheet>
</file>

<file path=xl/worksheets/sheet10.xml><?xml version="1.0" encoding="utf-8"?>
<worksheet xmlns="http://schemas.openxmlformats.org/spreadsheetml/2006/main" xmlns:r="http://schemas.openxmlformats.org/officeDocument/2006/relationships">
  <sheetPr codeName="Φύλλο1"/>
  <dimension ref="A1:M59"/>
  <sheetViews>
    <sheetView showGridLines="0" showRowColHeaders="0" showZeros="0" view="pageBreakPreview" zoomScaleSheetLayoutView="100" workbookViewId="0" topLeftCell="A1">
      <selection activeCell="B31" sqref="B31"/>
    </sheetView>
  </sheetViews>
  <sheetFormatPr defaultColWidth="9.140625" defaultRowHeight="12.75"/>
  <cols>
    <col min="1" max="1" width="3.00390625" style="13" bestFit="1" customWidth="1"/>
    <col min="2" max="5" width="9.140625" style="13" customWidth="1"/>
    <col min="6" max="6" width="25.140625" style="13" customWidth="1"/>
    <col min="7" max="7" width="3.140625" style="13" customWidth="1"/>
    <col min="8" max="8" width="9.28125" style="121" customWidth="1"/>
    <col min="9" max="9" width="5.7109375" style="121" customWidth="1"/>
    <col min="10" max="10" width="9.28125" style="121" customWidth="1"/>
    <col min="11" max="12" width="9.140625" style="13" customWidth="1"/>
    <col min="13" max="13" width="0" style="13" hidden="1" customWidth="1"/>
    <col min="14" max="16384" width="9.140625" style="13" customWidth="1"/>
  </cols>
  <sheetData>
    <row r="1" spans="1:11" ht="15">
      <c r="A1" s="558" t="s">
        <v>89</v>
      </c>
      <c r="B1" s="558"/>
      <c r="C1" s="558"/>
      <c r="D1" s="558"/>
      <c r="E1" s="558"/>
      <c r="F1" s="558"/>
      <c r="G1" s="558"/>
      <c r="H1" s="558"/>
      <c r="I1" s="558"/>
      <c r="J1" s="558"/>
      <c r="K1" s="181"/>
    </row>
    <row r="2" spans="1:11" ht="15">
      <c r="A2" s="558" t="s">
        <v>90</v>
      </c>
      <c r="B2" s="558"/>
      <c r="C2" s="558"/>
      <c r="D2" s="558"/>
      <c r="E2" s="558"/>
      <c r="F2" s="558"/>
      <c r="G2" s="558"/>
      <c r="H2" s="558"/>
      <c r="I2" s="558"/>
      <c r="J2" s="558"/>
      <c r="K2" s="181"/>
    </row>
    <row r="3" spans="1:10" ht="12.75">
      <c r="A3" s="182"/>
      <c r="H3" s="183" t="s">
        <v>29</v>
      </c>
      <c r="I3" s="183"/>
      <c r="J3" s="183" t="s">
        <v>7</v>
      </c>
    </row>
    <row r="4" spans="1:13" ht="27" customHeight="1">
      <c r="A4" s="184">
        <v>70</v>
      </c>
      <c r="B4" s="546" t="s">
        <v>153</v>
      </c>
      <c r="C4" s="547"/>
      <c r="D4" s="547"/>
      <c r="E4" s="547"/>
      <c r="F4" s="548"/>
      <c r="H4" s="49"/>
      <c r="I4" s="185"/>
      <c r="J4" s="49"/>
      <c r="M4" s="186" t="s">
        <v>139</v>
      </c>
    </row>
    <row r="5" spans="8:13" ht="4.5" customHeight="1">
      <c r="H5" s="185"/>
      <c r="I5" s="185"/>
      <c r="J5" s="185"/>
      <c r="M5" s="186" t="s">
        <v>140</v>
      </c>
    </row>
    <row r="6" spans="1:10" ht="27" customHeight="1">
      <c r="A6" s="184">
        <v>71</v>
      </c>
      <c r="B6" s="546" t="s">
        <v>237</v>
      </c>
      <c r="C6" s="547"/>
      <c r="D6" s="547"/>
      <c r="E6" s="547"/>
      <c r="F6" s="548"/>
      <c r="H6" s="49"/>
      <c r="I6" s="185"/>
      <c r="J6" s="49"/>
    </row>
    <row r="7" spans="8:10" ht="4.5" customHeight="1">
      <c r="H7" s="185"/>
      <c r="I7" s="185"/>
      <c r="J7" s="185"/>
    </row>
    <row r="8" spans="2:10" ht="12.75">
      <c r="B8" s="184" t="s">
        <v>28</v>
      </c>
      <c r="C8" s="557" t="s">
        <v>30</v>
      </c>
      <c r="D8" s="557"/>
      <c r="E8" s="557"/>
      <c r="F8" s="557"/>
      <c r="H8" s="185"/>
      <c r="I8" s="185"/>
      <c r="J8" s="185"/>
    </row>
    <row r="9" spans="2:10" ht="15" customHeight="1">
      <c r="B9" s="35"/>
      <c r="C9" s="541"/>
      <c r="D9" s="542"/>
      <c r="E9" s="542"/>
      <c r="F9" s="540"/>
      <c r="H9" s="107"/>
      <c r="I9" s="185"/>
      <c r="J9" s="185"/>
    </row>
    <row r="10" spans="2:10" ht="15" customHeight="1">
      <c r="B10" s="35"/>
      <c r="C10" s="541"/>
      <c r="D10" s="542"/>
      <c r="E10" s="542"/>
      <c r="F10" s="540"/>
      <c r="H10" s="107"/>
      <c r="I10" s="185"/>
      <c r="J10" s="185"/>
    </row>
    <row r="11" spans="2:10" ht="15" customHeight="1">
      <c r="B11" s="35"/>
      <c r="C11" s="541"/>
      <c r="D11" s="542"/>
      <c r="E11" s="542"/>
      <c r="F11" s="540"/>
      <c r="H11" s="185"/>
      <c r="I11" s="185"/>
      <c r="J11" s="185"/>
    </row>
    <row r="12" spans="2:10" ht="15" customHeight="1">
      <c r="B12" s="35"/>
      <c r="C12" s="541"/>
      <c r="D12" s="542"/>
      <c r="E12" s="542"/>
      <c r="F12" s="540"/>
      <c r="H12" s="185"/>
      <c r="I12" s="185"/>
      <c r="J12" s="185"/>
    </row>
    <row r="13" spans="2:10" ht="15" customHeight="1">
      <c r="B13" s="35"/>
      <c r="C13" s="541"/>
      <c r="D13" s="542"/>
      <c r="E13" s="542"/>
      <c r="F13" s="540"/>
      <c r="H13" s="185"/>
      <c r="I13" s="185"/>
      <c r="J13" s="185"/>
    </row>
    <row r="14" spans="6:10" ht="4.5" customHeight="1">
      <c r="F14" s="57"/>
      <c r="H14" s="185"/>
      <c r="I14" s="185"/>
      <c r="J14" s="185"/>
    </row>
    <row r="15" spans="1:10" ht="27" customHeight="1">
      <c r="A15" s="184">
        <v>72</v>
      </c>
      <c r="B15" s="546" t="s">
        <v>236</v>
      </c>
      <c r="C15" s="547"/>
      <c r="D15" s="547"/>
      <c r="E15" s="547"/>
      <c r="F15" s="548"/>
      <c r="H15" s="49"/>
      <c r="I15" s="185"/>
      <c r="J15" s="49"/>
    </row>
    <row r="16" spans="8:10" ht="4.5" customHeight="1">
      <c r="H16" s="185"/>
      <c r="I16" s="185"/>
      <c r="J16" s="185"/>
    </row>
    <row r="17" spans="2:10" ht="12.75" customHeight="1">
      <c r="B17" s="184" t="s">
        <v>28</v>
      </c>
      <c r="C17" s="549" t="s">
        <v>234</v>
      </c>
      <c r="D17" s="550"/>
      <c r="E17" s="550"/>
      <c r="F17" s="551"/>
      <c r="H17" s="185"/>
      <c r="I17" s="185"/>
      <c r="J17" s="185"/>
    </row>
    <row r="18" spans="2:10" ht="12.75">
      <c r="B18" s="35"/>
      <c r="C18" s="541"/>
      <c r="D18" s="542"/>
      <c r="E18" s="542"/>
      <c r="F18" s="540"/>
      <c r="H18" s="185"/>
      <c r="I18" s="185"/>
      <c r="J18" s="185"/>
    </row>
    <row r="19" spans="2:10" ht="12.75">
      <c r="B19" s="35"/>
      <c r="C19" s="541"/>
      <c r="D19" s="542"/>
      <c r="E19" s="542"/>
      <c r="F19" s="540"/>
      <c r="H19" s="185"/>
      <c r="I19" s="185"/>
      <c r="J19" s="185"/>
    </row>
    <row r="20" spans="2:10" ht="12.75">
      <c r="B20" s="35"/>
      <c r="C20" s="541"/>
      <c r="D20" s="542"/>
      <c r="E20" s="542"/>
      <c r="F20" s="540"/>
      <c r="H20" s="185"/>
      <c r="I20" s="185"/>
      <c r="J20" s="185"/>
    </row>
    <row r="21" spans="2:10" ht="12.75">
      <c r="B21" s="35"/>
      <c r="C21" s="541"/>
      <c r="D21" s="542"/>
      <c r="E21" s="542"/>
      <c r="F21" s="540"/>
      <c r="H21" s="185"/>
      <c r="I21" s="185"/>
      <c r="J21" s="185"/>
    </row>
    <row r="22" spans="2:10" ht="12.75">
      <c r="B22" s="35"/>
      <c r="C22" s="541"/>
      <c r="D22" s="542"/>
      <c r="E22" s="542"/>
      <c r="F22" s="540"/>
      <c r="H22" s="185"/>
      <c r="I22" s="185"/>
      <c r="J22" s="185"/>
    </row>
    <row r="23" spans="8:10" ht="4.5" customHeight="1">
      <c r="H23" s="185"/>
      <c r="I23" s="185"/>
      <c r="J23" s="185"/>
    </row>
    <row r="24" spans="1:10" ht="21.75" customHeight="1">
      <c r="A24" s="187">
        <v>73</v>
      </c>
      <c r="B24" s="556" t="s">
        <v>235</v>
      </c>
      <c r="C24" s="556"/>
      <c r="D24" s="556"/>
      <c r="E24" s="556"/>
      <c r="F24" s="556"/>
      <c r="H24" s="107"/>
      <c r="I24" s="107"/>
      <c r="J24" s="107"/>
    </row>
    <row r="25" spans="1:10" ht="27" customHeight="1">
      <c r="A25" s="182"/>
      <c r="B25" s="556"/>
      <c r="C25" s="556"/>
      <c r="D25" s="556"/>
      <c r="E25" s="556"/>
      <c r="F25" s="556"/>
      <c r="H25" s="49"/>
      <c r="I25" s="185"/>
      <c r="J25" s="49"/>
    </row>
    <row r="26" spans="8:10" ht="4.5" customHeight="1">
      <c r="H26" s="185"/>
      <c r="I26" s="185"/>
      <c r="J26" s="185"/>
    </row>
    <row r="27" spans="2:10" ht="12.75">
      <c r="B27" s="184" t="s">
        <v>28</v>
      </c>
      <c r="C27" s="549" t="str">
        <f>C17</f>
        <v>ΕΥΕΡΓΕΤΗΜΑ / ΙΔΙΟΤΗΤΑ</v>
      </c>
      <c r="D27" s="550"/>
      <c r="E27" s="550"/>
      <c r="F27" s="551"/>
      <c r="H27" s="185"/>
      <c r="I27" s="185"/>
      <c r="J27" s="185"/>
    </row>
    <row r="28" spans="2:10" ht="12.75">
      <c r="B28" s="35"/>
      <c r="C28" s="541"/>
      <c r="D28" s="542"/>
      <c r="E28" s="542"/>
      <c r="F28" s="540"/>
      <c r="H28" s="185"/>
      <c r="I28" s="185"/>
      <c r="J28" s="185"/>
    </row>
    <row r="29" spans="2:10" ht="12.75">
      <c r="B29" s="35"/>
      <c r="C29" s="541"/>
      <c r="D29" s="542"/>
      <c r="E29" s="542"/>
      <c r="F29" s="540"/>
      <c r="H29" s="185"/>
      <c r="I29" s="185"/>
      <c r="J29" s="185"/>
    </row>
    <row r="30" spans="2:10" ht="12.75">
      <c r="B30" s="35"/>
      <c r="C30" s="541"/>
      <c r="D30" s="542"/>
      <c r="E30" s="542"/>
      <c r="F30" s="540"/>
      <c r="H30" s="185"/>
      <c r="I30" s="185"/>
      <c r="J30" s="185"/>
    </row>
    <row r="31" spans="2:10" ht="12.75">
      <c r="B31" s="35"/>
      <c r="C31" s="541"/>
      <c r="D31" s="542"/>
      <c r="E31" s="542"/>
      <c r="F31" s="540"/>
      <c r="H31" s="185"/>
      <c r="I31" s="185"/>
      <c r="J31" s="185"/>
    </row>
    <row r="32" spans="2:10" ht="12.75">
      <c r="B32" s="35"/>
      <c r="C32" s="541"/>
      <c r="D32" s="542"/>
      <c r="E32" s="542"/>
      <c r="F32" s="540"/>
      <c r="H32" s="185"/>
      <c r="I32" s="185"/>
      <c r="J32" s="185"/>
    </row>
    <row r="33" spans="8:10" ht="12.75">
      <c r="H33" s="107"/>
      <c r="I33" s="107"/>
      <c r="J33" s="107"/>
    </row>
    <row r="34" spans="1:10" ht="27" customHeight="1">
      <c r="A34" s="184">
        <v>74</v>
      </c>
      <c r="B34" s="546" t="s">
        <v>238</v>
      </c>
      <c r="C34" s="547"/>
      <c r="D34" s="547"/>
      <c r="E34" s="547"/>
      <c r="F34" s="548"/>
      <c r="H34" s="49"/>
      <c r="I34" s="185"/>
      <c r="J34" s="49"/>
    </row>
    <row r="35" spans="8:10" ht="4.5" customHeight="1">
      <c r="H35" s="185"/>
      <c r="I35" s="185"/>
      <c r="J35" s="185"/>
    </row>
    <row r="36" spans="2:10" ht="12.75">
      <c r="B36" s="552"/>
      <c r="C36" s="553"/>
      <c r="D36" s="554"/>
      <c r="H36" s="185"/>
      <c r="I36" s="185"/>
      <c r="J36" s="185"/>
    </row>
    <row r="37" spans="2:10" ht="12.75">
      <c r="B37" s="555" t="s">
        <v>427</v>
      </c>
      <c r="C37" s="555"/>
      <c r="D37" s="555"/>
      <c r="H37" s="185"/>
      <c r="I37" s="185"/>
      <c r="J37" s="185"/>
    </row>
    <row r="38" spans="8:10" ht="4.5" customHeight="1">
      <c r="H38" s="185"/>
      <c r="I38" s="185"/>
      <c r="J38" s="185"/>
    </row>
    <row r="39" spans="1:10" ht="27" customHeight="1">
      <c r="A39" s="184">
        <v>75</v>
      </c>
      <c r="B39" s="546" t="s">
        <v>239</v>
      </c>
      <c r="C39" s="547"/>
      <c r="D39" s="547"/>
      <c r="E39" s="547"/>
      <c r="F39" s="548"/>
      <c r="H39" s="49"/>
      <c r="I39" s="185"/>
      <c r="J39" s="49"/>
    </row>
    <row r="40" spans="8:10" ht="4.5" customHeight="1">
      <c r="H40" s="185"/>
      <c r="I40" s="185"/>
      <c r="J40" s="185"/>
    </row>
    <row r="41" spans="2:10" ht="12.75">
      <c r="B41" s="552"/>
      <c r="C41" s="553"/>
      <c r="D41" s="554"/>
      <c r="H41" s="185"/>
      <c r="I41" s="185"/>
      <c r="J41" s="185"/>
    </row>
    <row r="42" spans="2:10" ht="12.75">
      <c r="B42" s="555" t="s">
        <v>427</v>
      </c>
      <c r="C42" s="555"/>
      <c r="D42" s="555"/>
      <c r="H42" s="185"/>
      <c r="I42" s="185"/>
      <c r="J42" s="185"/>
    </row>
    <row r="43" spans="8:10" ht="4.5" customHeight="1">
      <c r="H43" s="107"/>
      <c r="I43" s="107"/>
      <c r="J43" s="107"/>
    </row>
    <row r="44" spans="1:10" ht="27" customHeight="1">
      <c r="A44" s="184">
        <v>76</v>
      </c>
      <c r="B44" s="546" t="s">
        <v>240</v>
      </c>
      <c r="C44" s="547"/>
      <c r="D44" s="547"/>
      <c r="E44" s="547"/>
      <c r="F44" s="548"/>
      <c r="H44" s="49"/>
      <c r="I44" s="185"/>
      <c r="J44" s="49"/>
    </row>
    <row r="45" spans="8:10" ht="4.5" customHeight="1">
      <c r="H45" s="188"/>
      <c r="I45" s="188"/>
      <c r="J45" s="188"/>
    </row>
    <row r="46" spans="2:10" ht="12.75" customHeight="1">
      <c r="B46" s="184" t="s">
        <v>28</v>
      </c>
      <c r="C46" s="549" t="s">
        <v>349</v>
      </c>
      <c r="D46" s="550"/>
      <c r="E46" s="550"/>
      <c r="F46" s="551"/>
      <c r="G46" s="549" t="s">
        <v>12</v>
      </c>
      <c r="H46" s="550"/>
      <c r="I46" s="550"/>
      <c r="J46" s="551"/>
    </row>
    <row r="47" spans="2:10" ht="12.75">
      <c r="B47" s="35"/>
      <c r="C47" s="541"/>
      <c r="D47" s="542"/>
      <c r="E47" s="542"/>
      <c r="F47" s="540"/>
      <c r="G47" s="541"/>
      <c r="H47" s="542"/>
      <c r="I47" s="542"/>
      <c r="J47" s="540"/>
    </row>
    <row r="48" spans="2:10" ht="12.75">
      <c r="B48" s="35"/>
      <c r="C48" s="541"/>
      <c r="D48" s="542"/>
      <c r="E48" s="542"/>
      <c r="F48" s="540"/>
      <c r="G48" s="541"/>
      <c r="H48" s="542"/>
      <c r="I48" s="542"/>
      <c r="J48" s="540"/>
    </row>
    <row r="49" spans="2:10" ht="12.75">
      <c r="B49" s="35"/>
      <c r="C49" s="541"/>
      <c r="D49" s="542"/>
      <c r="E49" s="542"/>
      <c r="F49" s="540"/>
      <c r="G49" s="541"/>
      <c r="H49" s="542"/>
      <c r="I49" s="542"/>
      <c r="J49" s="540"/>
    </row>
    <row r="50" spans="2:10" ht="12.75">
      <c r="B50" s="35"/>
      <c r="C50" s="541"/>
      <c r="D50" s="542"/>
      <c r="E50" s="542"/>
      <c r="F50" s="540"/>
      <c r="G50" s="541"/>
      <c r="H50" s="542"/>
      <c r="I50" s="542"/>
      <c r="J50" s="540"/>
    </row>
    <row r="51" spans="2:10" ht="12.75">
      <c r="B51" s="35"/>
      <c r="C51" s="541"/>
      <c r="D51" s="542"/>
      <c r="E51" s="542"/>
      <c r="F51" s="540"/>
      <c r="G51" s="541"/>
      <c r="H51" s="542"/>
      <c r="I51" s="542"/>
      <c r="J51" s="540"/>
    </row>
    <row r="52" ht="4.5" customHeight="1">
      <c r="J52" s="189"/>
    </row>
    <row r="53" spans="1:10" ht="27" customHeight="1">
      <c r="A53" s="184">
        <v>77</v>
      </c>
      <c r="B53" s="546" t="s">
        <v>241</v>
      </c>
      <c r="C53" s="547"/>
      <c r="D53" s="547"/>
      <c r="E53" s="547"/>
      <c r="F53" s="548"/>
      <c r="H53" s="49"/>
      <c r="I53" s="185"/>
      <c r="J53" s="49"/>
    </row>
    <row r="54" ht="4.5" customHeight="1"/>
    <row r="55" spans="2:10" ht="18" customHeight="1">
      <c r="B55" s="549" t="s">
        <v>152</v>
      </c>
      <c r="C55" s="551"/>
      <c r="D55" s="549" t="s">
        <v>155</v>
      </c>
      <c r="E55" s="550"/>
      <c r="F55" s="550"/>
      <c r="G55" s="551"/>
      <c r="H55" s="549" t="s">
        <v>31</v>
      </c>
      <c r="I55" s="550"/>
      <c r="J55" s="551"/>
    </row>
    <row r="56" spans="2:10" ht="15" customHeight="1">
      <c r="B56" s="539"/>
      <c r="C56" s="540"/>
      <c r="D56" s="541"/>
      <c r="E56" s="542"/>
      <c r="F56" s="542"/>
      <c r="G56" s="540"/>
      <c r="H56" s="543"/>
      <c r="I56" s="544"/>
      <c r="J56" s="545"/>
    </row>
    <row r="57" spans="2:10" ht="15" customHeight="1">
      <c r="B57" s="539"/>
      <c r="C57" s="540"/>
      <c r="D57" s="541"/>
      <c r="E57" s="542"/>
      <c r="F57" s="542"/>
      <c r="G57" s="540"/>
      <c r="H57" s="543"/>
      <c r="I57" s="544"/>
      <c r="J57" s="545"/>
    </row>
    <row r="58" spans="2:10" ht="15" customHeight="1">
      <c r="B58" s="539"/>
      <c r="C58" s="540"/>
      <c r="D58" s="541"/>
      <c r="E58" s="542"/>
      <c r="F58" s="542"/>
      <c r="G58" s="540"/>
      <c r="H58" s="543"/>
      <c r="I58" s="544"/>
      <c r="J58" s="545"/>
    </row>
    <row r="59" spans="2:10" ht="15" customHeight="1">
      <c r="B59" s="539"/>
      <c r="C59" s="540"/>
      <c r="D59" s="541"/>
      <c r="E59" s="542"/>
      <c r="F59" s="542"/>
      <c r="G59" s="540"/>
      <c r="H59" s="543"/>
      <c r="I59" s="544"/>
      <c r="J59" s="545"/>
    </row>
    <row r="60" ht="4.5" customHeight="1"/>
  </sheetData>
  <sheetProtection password="E8B1" sheet="1" objects="1" scenarios="1" selectLockedCells="1"/>
  <mergeCells count="59">
    <mergeCell ref="A2:J2"/>
    <mergeCell ref="A1:J1"/>
    <mergeCell ref="C19:F19"/>
    <mergeCell ref="C20:F20"/>
    <mergeCell ref="C9:F9"/>
    <mergeCell ref="C10:F10"/>
    <mergeCell ref="C11:F11"/>
    <mergeCell ref="C12:F12"/>
    <mergeCell ref="B34:F34"/>
    <mergeCell ref="C27:F27"/>
    <mergeCell ref="B4:F4"/>
    <mergeCell ref="B6:F6"/>
    <mergeCell ref="C21:F21"/>
    <mergeCell ref="C13:F13"/>
    <mergeCell ref="B15:F15"/>
    <mergeCell ref="C17:F17"/>
    <mergeCell ref="C18:F18"/>
    <mergeCell ref="C8:F8"/>
    <mergeCell ref="C31:F31"/>
    <mergeCell ref="C32:F32"/>
    <mergeCell ref="C22:F22"/>
    <mergeCell ref="C28:F28"/>
    <mergeCell ref="C29:F29"/>
    <mergeCell ref="C30:F30"/>
    <mergeCell ref="B24:F25"/>
    <mergeCell ref="C49:F49"/>
    <mergeCell ref="C50:F50"/>
    <mergeCell ref="C51:F51"/>
    <mergeCell ref="B44:F44"/>
    <mergeCell ref="C46:F46"/>
    <mergeCell ref="C47:F47"/>
    <mergeCell ref="C48:F48"/>
    <mergeCell ref="B36:D36"/>
    <mergeCell ref="B37:D37"/>
    <mergeCell ref="G47:J47"/>
    <mergeCell ref="G46:J46"/>
    <mergeCell ref="B39:F39"/>
    <mergeCell ref="B41:D41"/>
    <mergeCell ref="B42:D42"/>
    <mergeCell ref="G48:J48"/>
    <mergeCell ref="G49:J49"/>
    <mergeCell ref="G50:J50"/>
    <mergeCell ref="G51:J51"/>
    <mergeCell ref="B53:F53"/>
    <mergeCell ref="D55:G55"/>
    <mergeCell ref="H55:J55"/>
    <mergeCell ref="D56:G56"/>
    <mergeCell ref="B55:C55"/>
    <mergeCell ref="B56:C56"/>
    <mergeCell ref="H56:J56"/>
    <mergeCell ref="B59:C59"/>
    <mergeCell ref="D57:G57"/>
    <mergeCell ref="D58:G58"/>
    <mergeCell ref="H59:J59"/>
    <mergeCell ref="D59:G59"/>
    <mergeCell ref="H57:J57"/>
    <mergeCell ref="H58:J58"/>
    <mergeCell ref="B57:C57"/>
    <mergeCell ref="B58:C58"/>
  </mergeCells>
  <dataValidations count="1">
    <dataValidation type="list" allowBlank="1" showInputMessage="1" showErrorMessage="1" sqref="H4 J4 H6 J6 H15 J15 H25 J25 H34 J34 H39 J39 H44 J44 H53 J53">
      <formula1>"ΝΑΙ,ΟΧΙ"</formula1>
    </dataValidation>
  </dataValidations>
  <printOptions horizontalCentered="1"/>
  <pageMargins left="0.2362204724409449" right="0.2755905511811024" top="0.5905511811023623" bottom="0.53" header="0.5118110236220472" footer="0.28"/>
  <pageSetup firstPageNumber="9" useFirstPageNumber="1" horizontalDpi="300" verticalDpi="300" orientation="portrait" paperSize="9" scale="89" r:id="rId1"/>
  <headerFooter alignWithMargins="0">
    <oddFooter>&amp;L&amp;"Arial,Πλάγια"&amp;8Πριμοδότηση πρώτης εγκατάστασης 
Νέων Γεωργών, 2000-2006&amp;C&amp;"Arial,Πλάγια"&amp;8ΠΑΡΑΡΤΗΜΑ IV&amp;R&amp;"Arial,Έντονα Πλάγια"&amp;8 14</oddFooter>
  </headerFooter>
</worksheet>
</file>

<file path=xl/worksheets/sheet11.xml><?xml version="1.0" encoding="utf-8"?>
<worksheet xmlns="http://schemas.openxmlformats.org/spreadsheetml/2006/main" xmlns:r="http://schemas.openxmlformats.org/officeDocument/2006/relationships">
  <sheetPr codeName="Sheet7">
    <pageSetUpPr fitToPage="1"/>
  </sheetPr>
  <dimension ref="A1:K68"/>
  <sheetViews>
    <sheetView showGridLines="0" showRowColHeaders="0" showZeros="0" view="pageBreakPreview" zoomScaleSheetLayoutView="100" workbookViewId="0" topLeftCell="A1">
      <selection activeCell="H26" sqref="H26"/>
    </sheetView>
  </sheetViews>
  <sheetFormatPr defaultColWidth="9.140625" defaultRowHeight="12.75"/>
  <cols>
    <col min="1" max="1" width="3.00390625" style="13" bestFit="1" customWidth="1"/>
    <col min="2" max="4" width="9.140625" style="13" customWidth="1"/>
    <col min="5" max="5" width="19.28125" style="13" customWidth="1"/>
    <col min="6" max="6" width="12.7109375" style="13" customWidth="1"/>
    <col min="7" max="7" width="3.140625" style="13" customWidth="1"/>
    <col min="8" max="8" width="9.28125" style="121" customWidth="1"/>
    <col min="9" max="9" width="5.7109375" style="121" customWidth="1"/>
    <col min="10" max="10" width="9.28125" style="121" customWidth="1"/>
    <col min="11" max="12" width="9.140625" style="13" customWidth="1"/>
    <col min="13" max="13" width="0" style="13" hidden="1" customWidth="1"/>
    <col min="14" max="16384" width="9.140625" style="13" customWidth="1"/>
  </cols>
  <sheetData>
    <row r="1" spans="8:10" ht="12.75">
      <c r="H1" s="183" t="s">
        <v>29</v>
      </c>
      <c r="I1" s="183"/>
      <c r="J1" s="183" t="s">
        <v>7</v>
      </c>
    </row>
    <row r="2" spans="1:10" ht="27" customHeight="1">
      <c r="A2" s="184">
        <v>78</v>
      </c>
      <c r="B2" s="546" t="s">
        <v>242</v>
      </c>
      <c r="C2" s="547"/>
      <c r="D2" s="547"/>
      <c r="E2" s="547"/>
      <c r="F2" s="548"/>
      <c r="H2" s="49"/>
      <c r="I2" s="185"/>
      <c r="J2" s="49"/>
    </row>
    <row r="3" spans="8:10" ht="4.5" customHeight="1">
      <c r="H3" s="185"/>
      <c r="I3" s="185"/>
      <c r="J3" s="185"/>
    </row>
    <row r="4" spans="2:10" ht="12.75">
      <c r="B4" s="552"/>
      <c r="C4" s="553"/>
      <c r="D4" s="554"/>
      <c r="E4" s="106"/>
      <c r="F4" s="191" t="s">
        <v>32</v>
      </c>
      <c r="H4" s="107"/>
      <c r="I4" s="185"/>
      <c r="J4" s="185"/>
    </row>
    <row r="5" spans="2:10" ht="12.75">
      <c r="B5" s="555" t="s">
        <v>427</v>
      </c>
      <c r="C5" s="555"/>
      <c r="D5" s="555"/>
      <c r="E5" s="106"/>
      <c r="F5" s="106"/>
      <c r="H5" s="107"/>
      <c r="I5" s="185"/>
      <c r="J5" s="185"/>
    </row>
    <row r="6" spans="2:10" ht="12.75">
      <c r="B6" s="106"/>
      <c r="C6" s="106"/>
      <c r="D6" s="106"/>
      <c r="E6" s="106"/>
      <c r="F6" s="106"/>
      <c r="H6" s="107"/>
      <c r="I6" s="107"/>
      <c r="J6" s="107"/>
    </row>
    <row r="7" spans="2:10" ht="12.75">
      <c r="B7" s="552"/>
      <c r="C7" s="553"/>
      <c r="D7" s="554"/>
      <c r="E7" s="106"/>
      <c r="F7" s="191" t="s">
        <v>33</v>
      </c>
      <c r="H7" s="107"/>
      <c r="I7" s="107"/>
      <c r="J7" s="107"/>
    </row>
    <row r="8" spans="2:10" ht="12.75">
      <c r="B8" s="555" t="s">
        <v>427</v>
      </c>
      <c r="C8" s="555"/>
      <c r="D8" s="555"/>
      <c r="E8" s="106"/>
      <c r="F8" s="106"/>
      <c r="H8" s="107"/>
      <c r="I8" s="107"/>
      <c r="J8" s="107"/>
    </row>
    <row r="9" spans="8:10" ht="4.5" customHeight="1">
      <c r="H9" s="107"/>
      <c r="I9" s="107"/>
      <c r="J9" s="107"/>
    </row>
    <row r="10" spans="1:10" ht="27" customHeight="1">
      <c r="A10" s="184">
        <v>79</v>
      </c>
      <c r="B10" s="546" t="s">
        <v>243</v>
      </c>
      <c r="C10" s="547"/>
      <c r="D10" s="547"/>
      <c r="E10" s="547"/>
      <c r="F10" s="548"/>
      <c r="H10" s="49"/>
      <c r="I10" s="185"/>
      <c r="J10" s="49"/>
    </row>
    <row r="11" spans="8:10" ht="4.5" customHeight="1">
      <c r="H11" s="185"/>
      <c r="I11" s="185"/>
      <c r="J11" s="185"/>
    </row>
    <row r="12" spans="2:10" ht="12.75">
      <c r="B12" s="552"/>
      <c r="C12" s="553"/>
      <c r="D12" s="554"/>
      <c r="F12" s="182" t="s">
        <v>32</v>
      </c>
      <c r="H12" s="107"/>
      <c r="I12" s="185"/>
      <c r="J12" s="185"/>
    </row>
    <row r="13" spans="2:10" ht="12.75">
      <c r="B13" s="555" t="s">
        <v>427</v>
      </c>
      <c r="C13" s="555"/>
      <c r="D13" s="555"/>
      <c r="H13" s="107"/>
      <c r="I13" s="185"/>
      <c r="J13" s="185"/>
    </row>
    <row r="14" spans="2:10" ht="12.75">
      <c r="B14" s="106"/>
      <c r="C14" s="106"/>
      <c r="D14" s="106"/>
      <c r="H14" s="107"/>
      <c r="I14" s="107"/>
      <c r="J14" s="107"/>
    </row>
    <row r="15" spans="2:10" ht="12.75">
      <c r="B15" s="552"/>
      <c r="C15" s="553"/>
      <c r="D15" s="554"/>
      <c r="F15" s="182" t="s">
        <v>34</v>
      </c>
      <c r="H15" s="107"/>
      <c r="I15" s="107"/>
      <c r="J15" s="107"/>
    </row>
    <row r="16" spans="2:10" ht="12.75">
      <c r="B16" s="555" t="s">
        <v>427</v>
      </c>
      <c r="C16" s="555"/>
      <c r="D16" s="555"/>
      <c r="H16" s="107"/>
      <c r="I16" s="107"/>
      <c r="J16" s="107"/>
    </row>
    <row r="17" spans="8:10" ht="4.5" customHeight="1">
      <c r="H17" s="107"/>
      <c r="I17" s="107"/>
      <c r="J17" s="107"/>
    </row>
    <row r="18" spans="1:10" ht="27" customHeight="1">
      <c r="A18" s="184">
        <v>80</v>
      </c>
      <c r="B18" s="546" t="s">
        <v>244</v>
      </c>
      <c r="C18" s="547"/>
      <c r="D18" s="547"/>
      <c r="E18" s="547"/>
      <c r="F18" s="548"/>
      <c r="H18" s="49"/>
      <c r="I18" s="185"/>
      <c r="J18" s="49"/>
    </row>
    <row r="19" spans="8:10" ht="4.5" customHeight="1">
      <c r="H19" s="185"/>
      <c r="I19" s="185"/>
      <c r="J19" s="185"/>
    </row>
    <row r="20" spans="2:10" ht="12.75">
      <c r="B20" s="552"/>
      <c r="C20" s="553"/>
      <c r="D20" s="554"/>
      <c r="E20" s="106"/>
      <c r="F20" s="182" t="s">
        <v>32</v>
      </c>
      <c r="H20" s="107"/>
      <c r="I20" s="185"/>
      <c r="J20" s="185"/>
    </row>
    <row r="21" spans="2:10" ht="12.75">
      <c r="B21" s="555" t="s">
        <v>427</v>
      </c>
      <c r="C21" s="555"/>
      <c r="D21" s="555"/>
      <c r="E21" s="106"/>
      <c r="H21" s="107"/>
      <c r="I21" s="185"/>
      <c r="J21" s="185"/>
    </row>
    <row r="22" spans="2:10" ht="12.75">
      <c r="B22" s="106"/>
      <c r="C22" s="106"/>
      <c r="D22" s="106"/>
      <c r="E22" s="106"/>
      <c r="H22" s="107"/>
      <c r="I22" s="107"/>
      <c r="J22" s="107"/>
    </row>
    <row r="23" spans="2:10" ht="12.75">
      <c r="B23" s="552"/>
      <c r="C23" s="553"/>
      <c r="D23" s="554"/>
      <c r="E23" s="106"/>
      <c r="F23" s="182" t="s">
        <v>34</v>
      </c>
      <c r="H23" s="107"/>
      <c r="I23" s="107"/>
      <c r="J23" s="107"/>
    </row>
    <row r="24" spans="2:10" ht="12.75">
      <c r="B24" s="555" t="s">
        <v>427</v>
      </c>
      <c r="C24" s="555"/>
      <c r="D24" s="555"/>
      <c r="H24" s="107"/>
      <c r="I24" s="107"/>
      <c r="J24" s="107"/>
    </row>
    <row r="25" spans="8:10" ht="4.5" customHeight="1">
      <c r="H25" s="107"/>
      <c r="I25" s="107"/>
      <c r="J25" s="107"/>
    </row>
    <row r="26" spans="1:10" ht="27" customHeight="1">
      <c r="A26" s="184">
        <v>81</v>
      </c>
      <c r="B26" s="546" t="s">
        <v>622</v>
      </c>
      <c r="C26" s="547"/>
      <c r="D26" s="547"/>
      <c r="E26" s="547"/>
      <c r="F26" s="548"/>
      <c r="H26" s="49"/>
      <c r="I26" s="185"/>
      <c r="J26" s="49"/>
    </row>
    <row r="27" spans="1:10" ht="12.75" customHeight="1">
      <c r="A27" s="107"/>
      <c r="B27" s="107"/>
      <c r="C27" s="107"/>
      <c r="D27" s="107"/>
      <c r="E27" s="107"/>
      <c r="F27" s="107"/>
      <c r="H27" s="107"/>
      <c r="I27" s="107"/>
      <c r="J27" s="107"/>
    </row>
    <row r="28" spans="2:10" ht="12.75">
      <c r="B28" s="552"/>
      <c r="C28" s="553"/>
      <c r="D28" s="554"/>
      <c r="E28" s="182" t="s">
        <v>621</v>
      </c>
      <c r="H28" s="185"/>
      <c r="I28" s="185"/>
      <c r="J28" s="185"/>
    </row>
    <row r="29" spans="2:10" ht="12.75">
      <c r="B29" s="552"/>
      <c r="C29" s="553"/>
      <c r="D29" s="554"/>
      <c r="E29" s="182" t="s">
        <v>623</v>
      </c>
      <c r="F29" s="182" t="s">
        <v>32</v>
      </c>
      <c r="H29" s="107"/>
      <c r="I29" s="185"/>
      <c r="J29" s="185"/>
    </row>
    <row r="30" spans="2:10" ht="12.75">
      <c r="B30" s="555" t="s">
        <v>427</v>
      </c>
      <c r="C30" s="555"/>
      <c r="D30" s="555"/>
      <c r="E30" s="106"/>
      <c r="H30" s="107"/>
      <c r="I30" s="185"/>
      <c r="J30" s="185"/>
    </row>
    <row r="31" spans="2:10" ht="12.75">
      <c r="B31" s="106"/>
      <c r="C31" s="106"/>
      <c r="D31" s="106"/>
      <c r="E31" s="106"/>
      <c r="H31" s="107"/>
      <c r="I31" s="107"/>
      <c r="J31" s="107"/>
    </row>
    <row r="32" spans="2:10" ht="12.75">
      <c r="B32" s="552"/>
      <c r="C32" s="553"/>
      <c r="D32" s="554"/>
      <c r="E32" s="182" t="s">
        <v>621</v>
      </c>
      <c r="H32" s="107"/>
      <c r="I32" s="107"/>
      <c r="J32" s="107"/>
    </row>
    <row r="33" spans="2:10" ht="12.75">
      <c r="B33" s="552"/>
      <c r="C33" s="553"/>
      <c r="D33" s="554"/>
      <c r="E33" s="182" t="s">
        <v>623</v>
      </c>
      <c r="F33" s="182" t="s">
        <v>34</v>
      </c>
      <c r="H33" s="107"/>
      <c r="I33" s="107"/>
      <c r="J33" s="107"/>
    </row>
    <row r="34" spans="2:10" ht="12.75">
      <c r="B34" s="555" t="s">
        <v>427</v>
      </c>
      <c r="C34" s="555"/>
      <c r="D34" s="555"/>
      <c r="E34" s="106"/>
      <c r="H34" s="107"/>
      <c r="I34" s="107"/>
      <c r="J34" s="107"/>
    </row>
    <row r="35" spans="8:10" ht="4.5" customHeight="1">
      <c r="H35" s="107"/>
      <c r="I35" s="107"/>
      <c r="J35" s="107"/>
    </row>
    <row r="36" spans="1:10" ht="19.5" customHeight="1">
      <c r="A36" s="187">
        <v>82</v>
      </c>
      <c r="B36" s="578" t="s">
        <v>245</v>
      </c>
      <c r="C36" s="579"/>
      <c r="D36" s="579"/>
      <c r="E36" s="579"/>
      <c r="F36" s="580"/>
      <c r="H36" s="107"/>
      <c r="I36" s="107"/>
      <c r="J36" s="107"/>
    </row>
    <row r="37" spans="2:10" ht="27" customHeight="1">
      <c r="B37" s="581"/>
      <c r="C37" s="582"/>
      <c r="D37" s="582"/>
      <c r="E37" s="582"/>
      <c r="F37" s="583"/>
      <c r="H37" s="49"/>
      <c r="I37" s="185"/>
      <c r="J37" s="49"/>
    </row>
    <row r="38" spans="8:10" ht="4.5" customHeight="1">
      <c r="H38" s="185"/>
      <c r="I38" s="185"/>
      <c r="J38" s="185"/>
    </row>
    <row r="39" spans="1:10" ht="12.75" customHeight="1">
      <c r="A39" s="575" t="s">
        <v>32</v>
      </c>
      <c r="B39" s="552"/>
      <c r="C39" s="553"/>
      <c r="D39" s="554"/>
      <c r="E39" s="106"/>
      <c r="F39" s="106"/>
      <c r="H39" s="107"/>
      <c r="I39" s="185"/>
      <c r="J39" s="185"/>
    </row>
    <row r="40" spans="1:10" ht="12.75">
      <c r="A40" s="575"/>
      <c r="B40" s="555" t="s">
        <v>427</v>
      </c>
      <c r="C40" s="555"/>
      <c r="D40" s="555"/>
      <c r="E40" s="106"/>
      <c r="F40" s="106"/>
      <c r="H40" s="107"/>
      <c r="I40" s="185"/>
      <c r="J40" s="185"/>
    </row>
    <row r="41" spans="1:10" ht="12.75">
      <c r="A41" s="575"/>
      <c r="B41" s="106"/>
      <c r="C41" s="106"/>
      <c r="D41" s="106"/>
      <c r="E41" s="106"/>
      <c r="F41" s="106"/>
      <c r="H41" s="107"/>
      <c r="I41" s="107"/>
      <c r="J41" s="107"/>
    </row>
    <row r="42" spans="1:10" ht="12.75">
      <c r="A42" s="575"/>
      <c r="B42" s="576" t="s">
        <v>35</v>
      </c>
      <c r="C42" s="576"/>
      <c r="D42" s="565"/>
      <c r="E42" s="566"/>
      <c r="F42" s="567"/>
      <c r="H42" s="107"/>
      <c r="I42" s="107"/>
      <c r="J42" s="107"/>
    </row>
    <row r="43" spans="1:10" ht="12.75">
      <c r="A43" s="106"/>
      <c r="B43" s="106"/>
      <c r="C43" s="106"/>
      <c r="D43" s="106"/>
      <c r="E43" s="106"/>
      <c r="F43" s="106"/>
      <c r="H43" s="107"/>
      <c r="I43" s="107"/>
      <c r="J43" s="107"/>
    </row>
    <row r="44" spans="1:10" ht="12.75" customHeight="1">
      <c r="A44" s="560" t="s">
        <v>34</v>
      </c>
      <c r="B44" s="552"/>
      <c r="C44" s="553"/>
      <c r="D44" s="554"/>
      <c r="E44" s="106"/>
      <c r="F44" s="106"/>
      <c r="H44" s="107"/>
      <c r="I44" s="107"/>
      <c r="J44" s="107"/>
    </row>
    <row r="45" spans="1:10" ht="12.75">
      <c r="A45" s="561"/>
      <c r="B45" s="555" t="s">
        <v>427</v>
      </c>
      <c r="C45" s="555"/>
      <c r="D45" s="555"/>
      <c r="E45" s="106"/>
      <c r="F45" s="106"/>
      <c r="H45" s="107"/>
      <c r="I45" s="107"/>
      <c r="J45" s="107"/>
    </row>
    <row r="46" spans="1:10" ht="12.75">
      <c r="A46" s="561"/>
      <c r="B46" s="106"/>
      <c r="C46" s="106"/>
      <c r="D46" s="106"/>
      <c r="E46" s="106"/>
      <c r="F46" s="106"/>
      <c r="H46" s="107"/>
      <c r="I46" s="107"/>
      <c r="J46" s="107"/>
    </row>
    <row r="47" spans="1:6" ht="12.75">
      <c r="A47" s="562"/>
      <c r="B47" s="563" t="s">
        <v>35</v>
      </c>
      <c r="C47" s="564"/>
      <c r="D47" s="565"/>
      <c r="E47" s="566"/>
      <c r="F47" s="567"/>
    </row>
    <row r="48" spans="1:6" ht="13.5" thickBot="1">
      <c r="A48" s="106"/>
      <c r="B48" s="106"/>
      <c r="C48" s="106"/>
      <c r="D48" s="106"/>
      <c r="E48" s="106"/>
      <c r="F48" s="106"/>
    </row>
    <row r="49" spans="1:10" ht="15" customHeight="1" thickBot="1">
      <c r="A49" s="192">
        <v>83</v>
      </c>
      <c r="B49" s="568" t="s">
        <v>246</v>
      </c>
      <c r="C49" s="569"/>
      <c r="D49" s="569"/>
      <c r="E49" s="569"/>
      <c r="F49" s="569"/>
      <c r="G49" s="569"/>
      <c r="H49" s="569"/>
      <c r="I49" s="569"/>
      <c r="J49" s="570"/>
    </row>
    <row r="50" spans="2:10" ht="17.25" customHeight="1" thickBot="1">
      <c r="B50" s="571"/>
      <c r="C50" s="572"/>
      <c r="D50" s="572"/>
      <c r="E50" s="572"/>
      <c r="F50" s="572"/>
      <c r="G50" s="572"/>
      <c r="H50" s="572"/>
      <c r="I50" s="572"/>
      <c r="J50" s="573"/>
    </row>
    <row r="52" spans="2:6" ht="12.75">
      <c r="B52" s="552"/>
      <c r="C52" s="553"/>
      <c r="D52" s="554"/>
      <c r="F52" s="182" t="s">
        <v>32</v>
      </c>
    </row>
    <row r="53" spans="2:4" ht="12.75">
      <c r="B53" s="555" t="s">
        <v>427</v>
      </c>
      <c r="C53" s="555"/>
      <c r="D53" s="555"/>
    </row>
    <row r="54" spans="2:4" ht="12.75">
      <c r="B54" s="106"/>
      <c r="C54" s="106"/>
      <c r="D54" s="106"/>
    </row>
    <row r="55" spans="2:6" ht="12.75">
      <c r="B55" s="552"/>
      <c r="C55" s="553"/>
      <c r="D55" s="554"/>
      <c r="F55" s="182" t="s">
        <v>34</v>
      </c>
    </row>
    <row r="56" spans="2:4" ht="12.75">
      <c r="B56" s="555" t="s">
        <v>427</v>
      </c>
      <c r="C56" s="555"/>
      <c r="D56" s="555"/>
    </row>
    <row r="57" spans="2:4" ht="12.75">
      <c r="B57" s="106"/>
      <c r="C57" s="106"/>
      <c r="D57" s="106"/>
    </row>
    <row r="59" spans="4:9" ht="12.75">
      <c r="D59" s="13" t="s">
        <v>108</v>
      </c>
      <c r="F59" s="121" t="s">
        <v>109</v>
      </c>
      <c r="I59" s="121" t="s">
        <v>138</v>
      </c>
    </row>
    <row r="60" spans="6:11" ht="22.5" customHeight="1">
      <c r="F60" s="121"/>
      <c r="H60" s="577" t="s">
        <v>192</v>
      </c>
      <c r="I60" s="577"/>
      <c r="J60" s="577"/>
      <c r="K60" s="194"/>
    </row>
    <row r="61" spans="6:11" ht="12.75">
      <c r="F61" s="121"/>
      <c r="G61" s="194"/>
      <c r="H61" s="193"/>
      <c r="I61" s="193"/>
      <c r="J61" s="193"/>
      <c r="K61" s="194"/>
    </row>
    <row r="62" spans="4:9" ht="12.75">
      <c r="D62" s="195" t="s">
        <v>110</v>
      </c>
      <c r="F62" s="183" t="s">
        <v>110</v>
      </c>
      <c r="G62" s="195"/>
      <c r="I62" s="183" t="s">
        <v>110</v>
      </c>
    </row>
    <row r="63" ht="12.75">
      <c r="F63" s="121"/>
    </row>
    <row r="64" ht="12.75">
      <c r="F64" s="121"/>
    </row>
    <row r="65" spans="3:9" ht="12.75">
      <c r="C65" s="574" t="s">
        <v>2</v>
      </c>
      <c r="D65" s="574"/>
      <c r="E65" s="574"/>
      <c r="F65" s="190" t="s">
        <v>111</v>
      </c>
      <c r="G65" s="183"/>
      <c r="I65" s="190" t="s">
        <v>121</v>
      </c>
    </row>
    <row r="68" spans="7:10" ht="12.75">
      <c r="G68" s="559" t="s">
        <v>348</v>
      </c>
      <c r="H68" s="559"/>
      <c r="I68" s="559"/>
      <c r="J68" s="559"/>
    </row>
  </sheetData>
  <sheetProtection password="E8B1" sheet="1" objects="1" scenarios="1" selectLockedCells="1"/>
  <mergeCells count="41">
    <mergeCell ref="B33:D33"/>
    <mergeCell ref="B34:D34"/>
    <mergeCell ref="B39:D39"/>
    <mergeCell ref="B40:D40"/>
    <mergeCell ref="B36:F37"/>
    <mergeCell ref="B23:D23"/>
    <mergeCell ref="B24:D24"/>
    <mergeCell ref="B29:D29"/>
    <mergeCell ref="B30:D30"/>
    <mergeCell ref="B28:D28"/>
    <mergeCell ref="B15:D15"/>
    <mergeCell ref="B16:D16"/>
    <mergeCell ref="B20:D20"/>
    <mergeCell ref="B21:D21"/>
    <mergeCell ref="B2:F2"/>
    <mergeCell ref="B10:F10"/>
    <mergeCell ref="B18:F18"/>
    <mergeCell ref="B26:F26"/>
    <mergeCell ref="B4:D4"/>
    <mergeCell ref="B5:D5"/>
    <mergeCell ref="B7:D7"/>
    <mergeCell ref="B8:D8"/>
    <mergeCell ref="B12:D12"/>
    <mergeCell ref="B13:D13"/>
    <mergeCell ref="A39:A42"/>
    <mergeCell ref="B42:C42"/>
    <mergeCell ref="D42:F42"/>
    <mergeCell ref="H60:J60"/>
    <mergeCell ref="B53:D53"/>
    <mergeCell ref="B55:D55"/>
    <mergeCell ref="B56:D56"/>
    <mergeCell ref="B32:D32"/>
    <mergeCell ref="G68:J68"/>
    <mergeCell ref="A44:A47"/>
    <mergeCell ref="B47:C47"/>
    <mergeCell ref="D47:F47"/>
    <mergeCell ref="B49:J50"/>
    <mergeCell ref="C65:E65"/>
    <mergeCell ref="B44:D44"/>
    <mergeCell ref="B45:D45"/>
    <mergeCell ref="B52:D52"/>
  </mergeCells>
  <dataValidations count="1">
    <dataValidation type="list" allowBlank="1" showInputMessage="1" showErrorMessage="1" sqref="H2 J2 H10 J10 H18 J18 H26:H27 J26:J27 H37 J37">
      <formula1>"ΝΑΙ,ΟΧΙ"</formula1>
    </dataValidation>
  </dataValidations>
  <printOptions/>
  <pageMargins left="0.7480314960629921" right="0.7480314960629921" top="0.984251968503937" bottom="0.984251968503937" header="0.5118110236220472" footer="0.5118110236220472"/>
  <pageSetup fitToHeight="1" fitToWidth="1" horizontalDpi="600" verticalDpi="600" orientation="portrait" paperSize="9" scale="80" r:id="rId1"/>
  <headerFooter alignWithMargins="0">
    <oddFooter>&amp;L&amp;"Arial,Πλάγια"&amp;8Πριμοδότηση πρώτης εγκατάστασης
Νέων Γεωργών&amp;C&amp;"Arial,Πλάγια"&amp;8ΠΑΡΑΡΤΗΜΑ IV&amp;R&amp;"Arial,Έντονα Πλάγια"&amp;8 15</oddFooter>
  </headerFooter>
</worksheet>
</file>

<file path=xl/worksheets/sheet12.xml><?xml version="1.0" encoding="utf-8"?>
<worksheet xmlns="http://schemas.openxmlformats.org/spreadsheetml/2006/main" xmlns:r="http://schemas.openxmlformats.org/officeDocument/2006/relationships">
  <sheetPr codeName="Sheet8">
    <pageSetUpPr fitToPage="1"/>
  </sheetPr>
  <dimension ref="A1:E103"/>
  <sheetViews>
    <sheetView showRowColHeaders="0" showZeros="0" view="pageBreakPreview" zoomScale="85" zoomScaleNormal="75" zoomScaleSheetLayoutView="85" workbookViewId="0" topLeftCell="A1">
      <selection activeCell="B11" sqref="B11:D11"/>
    </sheetView>
  </sheetViews>
  <sheetFormatPr defaultColWidth="9.140625" defaultRowHeight="12.75"/>
  <cols>
    <col min="1" max="1" width="6.00390625" style="198" customWidth="1"/>
    <col min="2" max="2" width="6.57421875" style="200" customWidth="1"/>
    <col min="3" max="3" width="75.7109375" style="200" customWidth="1"/>
    <col min="4" max="4" width="68.140625" style="198" customWidth="1"/>
    <col min="5" max="16384" width="9.140625" style="198" customWidth="1"/>
  </cols>
  <sheetData>
    <row r="1" spans="1:4" ht="28.5" customHeight="1">
      <c r="A1" s="590" t="s">
        <v>107</v>
      </c>
      <c r="B1" s="590"/>
      <c r="C1" s="590"/>
      <c r="D1" s="590"/>
    </row>
    <row r="2" spans="1:5" ht="15">
      <c r="A2" s="199"/>
      <c r="E2" s="223"/>
    </row>
    <row r="3" ht="15">
      <c r="A3" s="199"/>
    </row>
    <row r="4" spans="1:4" s="201" customFormat="1" ht="15" customHeight="1">
      <c r="A4" s="201" t="s">
        <v>336</v>
      </c>
      <c r="C4" s="202" t="str">
        <f>ΑΙΤΗΣΗ!D9&amp;" "&amp;ΑΙΤΗΣΗ!D11&amp;" ("&amp;ΑΙΤΗΣΗ!D13&amp;")"</f>
        <v>  ()</v>
      </c>
      <c r="D4" s="202" t="s">
        <v>613</v>
      </c>
    </row>
    <row r="5" spans="2:3" s="201" customFormat="1" ht="12" customHeight="1">
      <c r="B5" s="203"/>
      <c r="C5" s="203"/>
    </row>
    <row r="6" spans="1:4" s="206" customFormat="1" ht="32.25" customHeight="1">
      <c r="A6" s="204" t="s">
        <v>279</v>
      </c>
      <c r="B6" s="584" t="s">
        <v>295</v>
      </c>
      <c r="C6" s="584"/>
      <c r="D6" s="584"/>
    </row>
    <row r="7" spans="1:4" s="206" customFormat="1" ht="18" customHeight="1">
      <c r="A7" s="204" t="s">
        <v>280</v>
      </c>
      <c r="B7" s="584" t="s">
        <v>296</v>
      </c>
      <c r="C7" s="584"/>
      <c r="D7" s="584"/>
    </row>
    <row r="8" spans="1:4" s="206" customFormat="1" ht="36" customHeight="1">
      <c r="A8" s="204" t="s">
        <v>281</v>
      </c>
      <c r="B8" s="584" t="s">
        <v>297</v>
      </c>
      <c r="C8" s="584"/>
      <c r="D8" s="584"/>
    </row>
    <row r="9" spans="1:4" s="206" customFormat="1" ht="18" customHeight="1">
      <c r="A9" s="204" t="s">
        <v>282</v>
      </c>
      <c r="B9" s="584" t="s">
        <v>298</v>
      </c>
      <c r="C9" s="584"/>
      <c r="D9" s="584"/>
    </row>
    <row r="10" spans="1:4" s="206" customFormat="1" ht="33" customHeight="1">
      <c r="A10" s="204" t="s">
        <v>283</v>
      </c>
      <c r="B10" s="584" t="s">
        <v>299</v>
      </c>
      <c r="C10" s="584"/>
      <c r="D10" s="584"/>
    </row>
    <row r="11" spans="1:4" s="206" customFormat="1" ht="18" customHeight="1">
      <c r="A11" s="204" t="s">
        <v>284</v>
      </c>
      <c r="B11" s="589" t="s">
        <v>618</v>
      </c>
      <c r="C11" s="589"/>
      <c r="D11" s="589"/>
    </row>
    <row r="12" spans="1:4" s="206" customFormat="1" ht="36" customHeight="1">
      <c r="A12" s="204" t="s">
        <v>285</v>
      </c>
      <c r="B12" s="584" t="s">
        <v>300</v>
      </c>
      <c r="C12" s="584"/>
      <c r="D12" s="584"/>
    </row>
    <row r="13" spans="1:4" s="206" customFormat="1" ht="36" customHeight="1">
      <c r="A13" s="204" t="s">
        <v>286</v>
      </c>
      <c r="B13" s="589" t="s">
        <v>301</v>
      </c>
      <c r="C13" s="589"/>
      <c r="D13" s="589"/>
    </row>
    <row r="14" spans="1:4" s="206" customFormat="1" ht="66" customHeight="1">
      <c r="A14" s="204" t="s">
        <v>287</v>
      </c>
      <c r="B14" s="584" t="s">
        <v>277</v>
      </c>
      <c r="C14" s="584"/>
      <c r="D14" s="584"/>
    </row>
    <row r="15" spans="1:4" s="206" customFormat="1" ht="111.75" customHeight="1">
      <c r="A15" s="204" t="s">
        <v>303</v>
      </c>
      <c r="B15" s="584" t="s">
        <v>302</v>
      </c>
      <c r="C15" s="584"/>
      <c r="D15" s="584"/>
    </row>
    <row r="16" spans="1:4" s="206" customFormat="1" ht="48" customHeight="1">
      <c r="A16" s="204" t="s">
        <v>288</v>
      </c>
      <c r="B16" s="584" t="s">
        <v>304</v>
      </c>
      <c r="C16" s="584"/>
      <c r="D16" s="584"/>
    </row>
    <row r="17" spans="1:4" s="208" customFormat="1" ht="33.75" customHeight="1">
      <c r="A17" s="207" t="s">
        <v>289</v>
      </c>
      <c r="B17" s="589" t="s">
        <v>305</v>
      </c>
      <c r="C17" s="589"/>
      <c r="D17" s="589"/>
    </row>
    <row r="18" spans="1:4" s="208" customFormat="1" ht="48.75" customHeight="1">
      <c r="A18" s="209"/>
      <c r="B18" s="584" t="s">
        <v>278</v>
      </c>
      <c r="C18" s="584"/>
      <c r="D18" s="584"/>
    </row>
    <row r="19" spans="1:4" s="208" customFormat="1" ht="18" customHeight="1">
      <c r="A19" s="210"/>
      <c r="B19" s="206" t="s">
        <v>317</v>
      </c>
      <c r="C19" s="584" t="s">
        <v>312</v>
      </c>
      <c r="D19" s="584"/>
    </row>
    <row r="20" spans="1:4" s="208" customFormat="1" ht="18" customHeight="1">
      <c r="A20" s="210"/>
      <c r="B20" s="206" t="s">
        <v>318</v>
      </c>
      <c r="C20" s="584" t="s">
        <v>313</v>
      </c>
      <c r="D20" s="584"/>
    </row>
    <row r="21" spans="1:4" s="208" customFormat="1" ht="18" customHeight="1">
      <c r="A21" s="210"/>
      <c r="B21" s="205" t="s">
        <v>319</v>
      </c>
      <c r="C21" s="584" t="s">
        <v>314</v>
      </c>
      <c r="D21" s="584"/>
    </row>
    <row r="22" spans="1:4" s="208" customFormat="1" ht="18" customHeight="1">
      <c r="A22" s="210"/>
      <c r="B22" s="205" t="s">
        <v>320</v>
      </c>
      <c r="C22" s="584" t="s">
        <v>315</v>
      </c>
      <c r="D22" s="584"/>
    </row>
    <row r="23" spans="1:4" s="208" customFormat="1" ht="36" customHeight="1">
      <c r="A23" s="210"/>
      <c r="B23" s="205" t="s">
        <v>321</v>
      </c>
      <c r="C23" s="584" t="s">
        <v>316</v>
      </c>
      <c r="D23" s="584"/>
    </row>
    <row r="24" spans="1:3" s="208" customFormat="1" ht="33.75" customHeight="1">
      <c r="A24" s="207" t="s">
        <v>290</v>
      </c>
      <c r="B24" s="585" t="s">
        <v>306</v>
      </c>
      <c r="C24" s="585"/>
    </row>
    <row r="25" spans="1:4" s="208" customFormat="1" ht="18" customHeight="1">
      <c r="A25" s="210"/>
      <c r="B25" s="205" t="s">
        <v>322</v>
      </c>
      <c r="C25" s="584" t="s">
        <v>329</v>
      </c>
      <c r="D25" s="584"/>
    </row>
    <row r="26" spans="1:4" s="208" customFormat="1" ht="36" customHeight="1">
      <c r="A26" s="210"/>
      <c r="B26" s="205" t="s">
        <v>323</v>
      </c>
      <c r="C26" s="584" t="s">
        <v>330</v>
      </c>
      <c r="D26" s="584"/>
    </row>
    <row r="27" spans="1:4" s="208" customFormat="1" ht="18" customHeight="1">
      <c r="A27" s="210"/>
      <c r="B27" s="206" t="s">
        <v>324</v>
      </c>
      <c r="C27" s="584" t="s">
        <v>331</v>
      </c>
      <c r="D27" s="584"/>
    </row>
    <row r="28" spans="1:4" s="208" customFormat="1" ht="66" customHeight="1">
      <c r="A28" s="210"/>
      <c r="B28" s="205" t="s">
        <v>325</v>
      </c>
      <c r="C28" s="584" t="s">
        <v>332</v>
      </c>
      <c r="D28" s="584"/>
    </row>
    <row r="29" spans="1:4" s="208" customFormat="1" ht="36" customHeight="1">
      <c r="A29" s="210"/>
      <c r="B29" s="205" t="s">
        <v>326</v>
      </c>
      <c r="C29" s="584" t="s">
        <v>333</v>
      </c>
      <c r="D29" s="584"/>
    </row>
    <row r="30" spans="1:4" s="208" customFormat="1" ht="36" customHeight="1">
      <c r="A30" s="210"/>
      <c r="B30" s="205" t="s">
        <v>346</v>
      </c>
      <c r="C30" s="584" t="s">
        <v>347</v>
      </c>
      <c r="D30" s="584"/>
    </row>
    <row r="31" spans="1:4" s="208" customFormat="1" ht="32.25" customHeight="1">
      <c r="A31" s="210"/>
      <c r="B31" s="205" t="s">
        <v>327</v>
      </c>
      <c r="C31" s="584" t="s">
        <v>334</v>
      </c>
      <c r="D31" s="584"/>
    </row>
    <row r="32" spans="1:4" s="208" customFormat="1" ht="18" customHeight="1">
      <c r="A32" s="210"/>
      <c r="B32" s="206" t="s">
        <v>328</v>
      </c>
      <c r="C32" s="584" t="s">
        <v>335</v>
      </c>
      <c r="D32" s="584"/>
    </row>
    <row r="33" spans="1:4" s="208" customFormat="1" ht="18" customHeight="1">
      <c r="A33" s="204" t="s">
        <v>291</v>
      </c>
      <c r="B33" s="584" t="s">
        <v>307</v>
      </c>
      <c r="C33" s="584"/>
      <c r="D33" s="584"/>
    </row>
    <row r="34" spans="1:4" s="208" customFormat="1" ht="36" customHeight="1">
      <c r="A34" s="204" t="s">
        <v>292</v>
      </c>
      <c r="B34" s="584" t="s">
        <v>308</v>
      </c>
      <c r="C34" s="584"/>
      <c r="D34" s="584"/>
    </row>
    <row r="35" spans="1:4" s="208" customFormat="1" ht="36" customHeight="1">
      <c r="A35" s="204" t="s">
        <v>293</v>
      </c>
      <c r="B35" s="584" t="s">
        <v>615</v>
      </c>
      <c r="C35" s="584"/>
      <c r="D35" s="584"/>
    </row>
    <row r="36" spans="1:4" s="208" customFormat="1" ht="15" customHeight="1">
      <c r="A36" s="204"/>
      <c r="B36" s="588" t="s">
        <v>441</v>
      </c>
      <c r="C36" s="588"/>
      <c r="D36" s="588"/>
    </row>
    <row r="37" spans="1:4" s="208" customFormat="1" ht="15" customHeight="1">
      <c r="A37" s="204"/>
      <c r="B37" s="588" t="s">
        <v>441</v>
      </c>
      <c r="C37" s="588"/>
      <c r="D37" s="588"/>
    </row>
    <row r="38" spans="1:4" s="208" customFormat="1" ht="18" customHeight="1">
      <c r="A38" s="204" t="s">
        <v>294</v>
      </c>
      <c r="B38" s="584" t="s">
        <v>309</v>
      </c>
      <c r="C38" s="584"/>
      <c r="D38" s="584"/>
    </row>
    <row r="39" spans="1:4" s="208" customFormat="1" ht="33" customHeight="1">
      <c r="A39" s="204"/>
      <c r="B39" s="586" t="s">
        <v>614</v>
      </c>
      <c r="C39" s="586"/>
      <c r="D39" s="586"/>
    </row>
    <row r="40" spans="1:3" s="208" customFormat="1" ht="11.25" customHeight="1">
      <c r="A40" s="204"/>
      <c r="B40" s="205"/>
      <c r="C40" s="205"/>
    </row>
    <row r="41" spans="1:4" s="208" customFormat="1" ht="36" customHeight="1">
      <c r="A41" s="204" t="s">
        <v>310</v>
      </c>
      <c r="B41" s="587" t="s">
        <v>311</v>
      </c>
      <c r="C41" s="587"/>
      <c r="D41" s="587"/>
    </row>
    <row r="42" spans="1:3" s="208" customFormat="1" ht="29.25" customHeight="1" thickBot="1">
      <c r="A42" s="204"/>
      <c r="B42" s="205"/>
      <c r="C42" s="205"/>
    </row>
    <row r="43" spans="1:4" s="208" customFormat="1" ht="19.5" customHeight="1" thickBot="1">
      <c r="A43" s="204"/>
      <c r="B43" s="204"/>
      <c r="C43" s="204" t="s">
        <v>0</v>
      </c>
      <c r="D43" s="196"/>
    </row>
    <row r="44" spans="1:4" s="208" customFormat="1" ht="19.5" customHeight="1" thickBot="1">
      <c r="A44" s="204"/>
      <c r="B44" s="222"/>
      <c r="C44" s="204"/>
      <c r="D44" s="211" t="str">
        <f>IF(D43="","ΣΥΜΠΛΗΡΩΣΤΕ ΤΟΝ ΑΡΙΘΜΟ ΛΟΓΑΡΙΑΣΜΟΥ","")</f>
        <v>ΣΥΜΠΛΗΡΩΣΤΕ ΤΟΝ ΑΡΙΘΜΟ ΛΟΓΑΡΙΑΣΜΟΥ</v>
      </c>
    </row>
    <row r="45" spans="1:4" s="208" customFormat="1" ht="21" customHeight="1" thickBot="1">
      <c r="A45" s="204"/>
      <c r="B45" s="204"/>
      <c r="C45" s="204" t="s">
        <v>436</v>
      </c>
      <c r="D45" s="196"/>
    </row>
    <row r="46" spans="1:4" s="208" customFormat="1" ht="21" customHeight="1">
      <c r="A46" s="204"/>
      <c r="B46" s="204"/>
      <c r="D46" s="211" t="str">
        <f>IF(D45="","ΣΥΜΠΛΗΡΩΣΤΕ THN TΡΑΠΕΖΑ","")</f>
        <v>ΣΥΜΠΛΗΡΩΣΤΕ THN TΡΑΠΕΖΑ</v>
      </c>
    </row>
    <row r="47" spans="1:4" s="208" customFormat="1" ht="15">
      <c r="A47" s="210"/>
      <c r="B47" s="206"/>
      <c r="D47" s="212" t="s">
        <v>437</v>
      </c>
    </row>
    <row r="48" spans="1:4" s="208" customFormat="1" ht="15">
      <c r="A48" s="210"/>
      <c r="B48" s="206"/>
      <c r="D48" s="199"/>
    </row>
    <row r="49" spans="1:4" s="208" customFormat="1" ht="15">
      <c r="A49" s="210"/>
      <c r="B49" s="206"/>
      <c r="D49" s="199"/>
    </row>
    <row r="50" spans="2:4" s="208" customFormat="1" ht="15">
      <c r="B50" s="206"/>
      <c r="D50" s="199"/>
    </row>
    <row r="51" spans="2:4" s="208" customFormat="1" ht="12.75" customHeight="1">
      <c r="B51" s="206"/>
      <c r="D51" s="197" t="s">
        <v>119</v>
      </c>
    </row>
    <row r="52" spans="2:4" s="208" customFormat="1" ht="15">
      <c r="B52" s="206"/>
      <c r="D52" s="199"/>
    </row>
    <row r="53" spans="2:4" s="208" customFormat="1" ht="15">
      <c r="B53" s="206"/>
      <c r="D53" s="199"/>
    </row>
    <row r="54" spans="2:4" s="208" customFormat="1" ht="12.75" customHeight="1">
      <c r="B54" s="206"/>
      <c r="D54" s="197" t="s">
        <v>438</v>
      </c>
    </row>
    <row r="55" spans="2:3" s="208" customFormat="1" ht="15">
      <c r="B55" s="206"/>
      <c r="C55" s="206"/>
    </row>
    <row r="56" spans="2:3" s="208" customFormat="1" ht="15">
      <c r="B56" s="206"/>
      <c r="C56" s="206"/>
    </row>
    <row r="57" spans="2:3" s="208" customFormat="1" ht="15">
      <c r="B57" s="206"/>
      <c r="C57" s="206"/>
    </row>
    <row r="58" spans="2:3" s="208" customFormat="1" ht="15">
      <c r="B58" s="206"/>
      <c r="C58" s="206"/>
    </row>
    <row r="59" spans="2:3" s="208" customFormat="1" ht="15">
      <c r="B59" s="206"/>
      <c r="C59" s="206"/>
    </row>
    <row r="60" spans="2:3" s="208" customFormat="1" ht="15">
      <c r="B60" s="206"/>
      <c r="C60" s="206"/>
    </row>
    <row r="61" spans="2:3" s="208" customFormat="1" ht="15">
      <c r="B61" s="206"/>
      <c r="C61" s="206"/>
    </row>
    <row r="62" spans="2:3" s="208" customFormat="1" ht="15">
      <c r="B62" s="206"/>
      <c r="C62" s="206"/>
    </row>
    <row r="63" spans="2:3" s="208" customFormat="1" ht="15">
      <c r="B63" s="206"/>
      <c r="C63" s="206"/>
    </row>
    <row r="64" spans="2:3" s="208" customFormat="1" ht="15">
      <c r="B64" s="206"/>
      <c r="C64" s="206"/>
    </row>
    <row r="65" spans="2:3" s="208" customFormat="1" ht="15">
      <c r="B65" s="206"/>
      <c r="C65" s="206"/>
    </row>
    <row r="66" spans="2:3" s="208" customFormat="1" ht="15">
      <c r="B66" s="206"/>
      <c r="C66" s="206"/>
    </row>
    <row r="67" spans="2:3" s="208" customFormat="1" ht="15">
      <c r="B67" s="206"/>
      <c r="C67" s="206"/>
    </row>
    <row r="68" spans="2:3" s="208" customFormat="1" ht="15">
      <c r="B68" s="206"/>
      <c r="C68" s="206"/>
    </row>
    <row r="69" spans="2:3" s="208" customFormat="1" ht="15">
      <c r="B69" s="206"/>
      <c r="C69" s="206"/>
    </row>
    <row r="70" spans="2:3" s="208" customFormat="1" ht="15">
      <c r="B70" s="206"/>
      <c r="C70" s="206"/>
    </row>
    <row r="71" spans="2:3" s="208" customFormat="1" ht="15">
      <c r="B71" s="206"/>
      <c r="C71" s="206"/>
    </row>
    <row r="72" spans="2:3" s="208" customFormat="1" ht="15">
      <c r="B72" s="206"/>
      <c r="C72" s="206"/>
    </row>
    <row r="73" spans="2:3" s="208" customFormat="1" ht="15">
      <c r="B73" s="206"/>
      <c r="C73" s="206"/>
    </row>
    <row r="74" spans="2:3" s="208" customFormat="1" ht="15">
      <c r="B74" s="206"/>
      <c r="C74" s="206"/>
    </row>
    <row r="75" spans="2:3" s="208" customFormat="1" ht="15">
      <c r="B75" s="206"/>
      <c r="C75" s="206"/>
    </row>
    <row r="76" spans="2:3" s="208" customFormat="1" ht="15">
      <c r="B76" s="206"/>
      <c r="C76" s="206"/>
    </row>
    <row r="77" spans="2:3" s="208" customFormat="1" ht="15">
      <c r="B77" s="206"/>
      <c r="C77" s="206"/>
    </row>
    <row r="78" spans="2:3" s="208" customFormat="1" ht="15">
      <c r="B78" s="206"/>
      <c r="C78" s="206"/>
    </row>
    <row r="79" spans="2:3" s="208" customFormat="1" ht="15">
      <c r="B79" s="206"/>
      <c r="C79" s="206"/>
    </row>
    <row r="80" spans="2:3" s="208" customFormat="1" ht="15">
      <c r="B80" s="206"/>
      <c r="C80" s="206"/>
    </row>
    <row r="81" spans="2:3" s="208" customFormat="1" ht="15">
      <c r="B81" s="206"/>
      <c r="C81" s="206"/>
    </row>
    <row r="82" spans="2:3" s="208" customFormat="1" ht="15">
      <c r="B82" s="206"/>
      <c r="C82" s="206"/>
    </row>
    <row r="83" spans="2:3" s="208" customFormat="1" ht="15">
      <c r="B83" s="206"/>
      <c r="C83" s="206"/>
    </row>
    <row r="84" spans="2:3" s="208" customFormat="1" ht="15">
      <c r="B84" s="206"/>
      <c r="C84" s="206"/>
    </row>
    <row r="85" spans="2:3" s="208" customFormat="1" ht="15">
      <c r="B85" s="206"/>
      <c r="C85" s="206"/>
    </row>
    <row r="86" spans="2:3" s="208" customFormat="1" ht="15">
      <c r="B86" s="206"/>
      <c r="C86" s="206"/>
    </row>
    <row r="87" spans="2:3" s="208" customFormat="1" ht="15">
      <c r="B87" s="206"/>
      <c r="C87" s="206"/>
    </row>
    <row r="88" spans="2:3" s="208" customFormat="1" ht="15">
      <c r="B88" s="206"/>
      <c r="C88" s="206"/>
    </row>
    <row r="89" spans="2:3" s="208" customFormat="1" ht="15">
      <c r="B89" s="206"/>
      <c r="C89" s="206"/>
    </row>
    <row r="90" spans="2:3" s="208" customFormat="1" ht="15">
      <c r="B90" s="206"/>
      <c r="C90" s="206"/>
    </row>
    <row r="91" spans="2:3" s="208" customFormat="1" ht="15">
      <c r="B91" s="206"/>
      <c r="C91" s="206"/>
    </row>
    <row r="92" spans="2:3" s="208" customFormat="1" ht="15">
      <c r="B92" s="206"/>
      <c r="C92" s="206"/>
    </row>
    <row r="93" spans="2:3" s="208" customFormat="1" ht="15">
      <c r="B93" s="206"/>
      <c r="C93" s="206"/>
    </row>
    <row r="94" spans="2:3" s="208" customFormat="1" ht="15">
      <c r="B94" s="206"/>
      <c r="C94" s="206"/>
    </row>
    <row r="95" spans="2:3" s="208" customFormat="1" ht="15">
      <c r="B95" s="206"/>
      <c r="C95" s="206"/>
    </row>
    <row r="96" spans="2:3" s="208" customFormat="1" ht="15">
      <c r="B96" s="206"/>
      <c r="C96" s="206"/>
    </row>
    <row r="97" spans="2:3" s="208" customFormat="1" ht="15">
      <c r="B97" s="206"/>
      <c r="C97" s="206"/>
    </row>
    <row r="98" spans="2:3" s="208" customFormat="1" ht="15">
      <c r="B98" s="206"/>
      <c r="C98" s="206"/>
    </row>
    <row r="99" spans="2:3" s="208" customFormat="1" ht="15">
      <c r="B99" s="206"/>
      <c r="C99" s="206"/>
    </row>
    <row r="100" spans="2:3" s="208" customFormat="1" ht="15">
      <c r="B100" s="206"/>
      <c r="C100" s="206"/>
    </row>
    <row r="101" spans="2:3" s="208" customFormat="1" ht="15">
      <c r="B101" s="206"/>
      <c r="C101" s="206"/>
    </row>
    <row r="102" spans="2:3" s="208" customFormat="1" ht="15">
      <c r="B102" s="206"/>
      <c r="C102" s="206"/>
    </row>
    <row r="103" spans="2:3" s="208" customFormat="1" ht="15">
      <c r="B103" s="206"/>
      <c r="C103" s="206"/>
    </row>
  </sheetData>
  <sheetProtection password="E8B1" sheet="1" objects="1" scenarios="1" selectLockedCells="1"/>
  <mergeCells count="36">
    <mergeCell ref="B6:D6"/>
    <mergeCell ref="B7:D7"/>
    <mergeCell ref="A1:D1"/>
    <mergeCell ref="B8:D8"/>
    <mergeCell ref="B9:D9"/>
    <mergeCell ref="B10:D10"/>
    <mergeCell ref="B11:D11"/>
    <mergeCell ref="C20:D20"/>
    <mergeCell ref="C21:D21"/>
    <mergeCell ref="B12:D12"/>
    <mergeCell ref="B13:D13"/>
    <mergeCell ref="B14:D14"/>
    <mergeCell ref="B15:D15"/>
    <mergeCell ref="B16:D16"/>
    <mergeCell ref="B17:D17"/>
    <mergeCell ref="B18:D18"/>
    <mergeCell ref="C19:D19"/>
    <mergeCell ref="B33:D33"/>
    <mergeCell ref="C27:D27"/>
    <mergeCell ref="C28:D28"/>
    <mergeCell ref="C29:D29"/>
    <mergeCell ref="C30:D30"/>
    <mergeCell ref="C31:D31"/>
    <mergeCell ref="C32:D32"/>
    <mergeCell ref="B38:D38"/>
    <mergeCell ref="B39:D39"/>
    <mergeCell ref="B41:D41"/>
    <mergeCell ref="B34:D34"/>
    <mergeCell ref="B35:D35"/>
    <mergeCell ref="B36:D36"/>
    <mergeCell ref="B37:D37"/>
    <mergeCell ref="C22:D22"/>
    <mergeCell ref="C23:D23"/>
    <mergeCell ref="C25:D25"/>
    <mergeCell ref="C26:D26"/>
    <mergeCell ref="B24:C24"/>
  </mergeCells>
  <printOptions horizontalCentered="1"/>
  <pageMargins left="0.3937007874015748" right="0.2755905511811024" top="0.7874015748031497" bottom="0.6299212598425197" header="0.5118110236220472" footer="0.31496062992125984"/>
  <pageSetup fitToHeight="1" fitToWidth="1" horizontalDpi="600" verticalDpi="600" orientation="portrait" paperSize="9" scale="51" r:id="rId1"/>
</worksheet>
</file>

<file path=xl/worksheets/sheet2.xml><?xml version="1.0" encoding="utf-8"?>
<worksheet xmlns="http://schemas.openxmlformats.org/spreadsheetml/2006/main" xmlns:r="http://schemas.openxmlformats.org/officeDocument/2006/relationships">
  <sheetPr codeName="Sheet1"/>
  <dimension ref="A1:S60"/>
  <sheetViews>
    <sheetView showGridLines="0" showRowColHeaders="0" showZeros="0" zoomScaleSheetLayoutView="100" workbookViewId="0" topLeftCell="A1">
      <selection activeCell="E2" sqref="E2:H2"/>
    </sheetView>
  </sheetViews>
  <sheetFormatPr defaultColWidth="9.140625" defaultRowHeight="12.75"/>
  <cols>
    <col min="1" max="1" width="6.8515625" style="13" customWidth="1"/>
    <col min="2" max="2" width="9.140625" style="13" customWidth="1"/>
    <col min="3" max="3" width="11.57421875" style="13" customWidth="1"/>
    <col min="4" max="4" width="6.7109375" style="13" customWidth="1"/>
    <col min="5" max="5" width="9.140625" style="13" customWidth="1"/>
    <col min="6" max="6" width="14.8515625" style="13" customWidth="1"/>
    <col min="7" max="9" width="9.140625" style="13" customWidth="1"/>
    <col min="10" max="18" width="0" style="46" hidden="1" customWidth="1"/>
    <col min="19" max="20" width="0" style="13" hidden="1" customWidth="1"/>
    <col min="21" max="16384" width="9.140625" style="13" customWidth="1"/>
  </cols>
  <sheetData>
    <row r="1" spans="1:11" ht="19.5" customHeight="1" thickBot="1">
      <c r="A1" s="17" t="s">
        <v>154</v>
      </c>
      <c r="B1" s="17"/>
      <c r="C1" s="17"/>
      <c r="D1" s="17"/>
      <c r="E1" s="17"/>
      <c r="F1" s="17"/>
      <c r="G1" s="17"/>
      <c r="H1" s="17"/>
      <c r="K1" s="46" t="e">
        <f>VLOOKUP(E2,P5:S60,4,FALSE)</f>
        <v>#N/A</v>
      </c>
    </row>
    <row r="2" spans="1:18" s="15" customFormat="1" ht="16.5" customHeight="1">
      <c r="A2" s="318" t="s">
        <v>168</v>
      </c>
      <c r="B2" s="319"/>
      <c r="C2" s="319"/>
      <c r="D2" s="320"/>
      <c r="E2" s="323"/>
      <c r="F2" s="295"/>
      <c r="G2" s="295"/>
      <c r="H2" s="296"/>
      <c r="I2" s="14"/>
      <c r="J2" s="47"/>
      <c r="K2" s="47"/>
      <c r="L2" s="47"/>
      <c r="M2" s="47"/>
      <c r="N2" s="47"/>
      <c r="O2" s="46"/>
      <c r="P2" s="46"/>
      <c r="Q2" s="46"/>
      <c r="R2" s="47"/>
    </row>
    <row r="3" spans="1:14" ht="16.5" customHeight="1">
      <c r="A3" s="293" t="s">
        <v>169</v>
      </c>
      <c r="B3" s="321"/>
      <c r="C3" s="321"/>
      <c r="D3" s="294"/>
      <c r="E3" s="321" t="s">
        <v>146</v>
      </c>
      <c r="F3" s="321"/>
      <c r="G3" s="321"/>
      <c r="H3" s="322"/>
      <c r="I3" s="16"/>
      <c r="J3" s="47"/>
      <c r="K3" s="47"/>
      <c r="L3" s="47"/>
      <c r="M3" s="47"/>
      <c r="N3" s="47"/>
    </row>
    <row r="4" spans="1:19" s="15" customFormat="1" ht="16.5" customHeight="1">
      <c r="A4" s="290"/>
      <c r="B4" s="291"/>
      <c r="C4" s="282"/>
      <c r="E4" s="287"/>
      <c r="F4" s="287"/>
      <c r="G4" s="288"/>
      <c r="H4" s="289"/>
      <c r="J4" s="47">
        <v>1</v>
      </c>
      <c r="K4" s="47" t="s">
        <v>356</v>
      </c>
      <c r="L4" s="47"/>
      <c r="M4" s="47"/>
      <c r="N4" s="47"/>
      <c r="O4" s="43" t="s">
        <v>369</v>
      </c>
      <c r="P4" s="43" t="s">
        <v>370</v>
      </c>
      <c r="Q4" s="43" t="s">
        <v>354</v>
      </c>
      <c r="R4" s="43" t="s">
        <v>430</v>
      </c>
      <c r="S4" s="43" t="s">
        <v>355</v>
      </c>
    </row>
    <row r="5" spans="1:19" ht="16.5" customHeight="1">
      <c r="A5" s="283" t="s">
        <v>427</v>
      </c>
      <c r="B5" s="284"/>
      <c r="C5" s="284"/>
      <c r="D5" s="292"/>
      <c r="E5" s="292"/>
      <c r="F5" s="292"/>
      <c r="G5" s="15"/>
      <c r="H5" s="18"/>
      <c r="J5" s="47">
        <v>2</v>
      </c>
      <c r="K5" s="47" t="s">
        <v>357</v>
      </c>
      <c r="L5" s="47"/>
      <c r="M5" s="47"/>
      <c r="N5" s="47"/>
      <c r="O5" s="44">
        <v>31</v>
      </c>
      <c r="P5" s="45" t="s">
        <v>401</v>
      </c>
      <c r="Q5" s="44">
        <v>7</v>
      </c>
      <c r="R5" s="44">
        <v>29</v>
      </c>
      <c r="S5" s="45" t="s">
        <v>401</v>
      </c>
    </row>
    <row r="6" spans="1:19" ht="16.5" customHeight="1" thickBot="1">
      <c r="A6" s="19"/>
      <c r="B6" s="20"/>
      <c r="C6" s="20"/>
      <c r="D6" s="20"/>
      <c r="E6" s="20" t="s">
        <v>170</v>
      </c>
      <c r="F6" s="20"/>
      <c r="G6" s="20"/>
      <c r="H6" s="21"/>
      <c r="J6" s="47">
        <v>3</v>
      </c>
      <c r="K6" s="47" t="s">
        <v>358</v>
      </c>
      <c r="L6" s="47"/>
      <c r="M6" s="47"/>
      <c r="N6" s="47"/>
      <c r="O6" s="44">
        <v>45</v>
      </c>
      <c r="P6" s="45" t="s">
        <v>415</v>
      </c>
      <c r="Q6" s="44">
        <v>10</v>
      </c>
      <c r="R6" s="44">
        <v>43</v>
      </c>
      <c r="S6" s="45" t="s">
        <v>431</v>
      </c>
    </row>
    <row r="7" spans="1:19" ht="16.5" customHeight="1">
      <c r="A7" s="278" t="s">
        <v>171</v>
      </c>
      <c r="B7" s="279"/>
      <c r="C7" s="279"/>
      <c r="D7" s="280"/>
      <c r="E7" s="323"/>
      <c r="F7" s="295"/>
      <c r="G7" s="295"/>
      <c r="H7" s="296"/>
      <c r="J7" s="47">
        <v>4</v>
      </c>
      <c r="K7" s="47" t="s">
        <v>359</v>
      </c>
      <c r="L7" s="47"/>
      <c r="M7" s="47"/>
      <c r="N7" s="47"/>
      <c r="O7" s="44">
        <v>39</v>
      </c>
      <c r="P7" s="45" t="s">
        <v>409</v>
      </c>
      <c r="Q7" s="44">
        <v>9</v>
      </c>
      <c r="R7" s="44">
        <v>37</v>
      </c>
      <c r="S7" s="45" t="s">
        <v>409</v>
      </c>
    </row>
    <row r="8" spans="1:19" ht="16.5" customHeight="1">
      <c r="A8" s="285" t="s">
        <v>172</v>
      </c>
      <c r="B8" s="286"/>
      <c r="C8" s="286"/>
      <c r="D8" s="277"/>
      <c r="E8" s="281" t="s">
        <v>173</v>
      </c>
      <c r="F8" s="321"/>
      <c r="G8" s="321"/>
      <c r="H8" s="322"/>
      <c r="J8" s="47">
        <v>5</v>
      </c>
      <c r="K8" s="47" t="s">
        <v>360</v>
      </c>
      <c r="L8" s="47"/>
      <c r="M8" s="47"/>
      <c r="N8" s="47"/>
      <c r="O8" s="44">
        <v>40</v>
      </c>
      <c r="P8" s="45" t="s">
        <v>410</v>
      </c>
      <c r="Q8" s="44">
        <v>9</v>
      </c>
      <c r="R8" s="44">
        <v>38</v>
      </c>
      <c r="S8" s="45" t="s">
        <v>410</v>
      </c>
    </row>
    <row r="9" spans="1:19" ht="16.5" customHeight="1">
      <c r="A9" s="290"/>
      <c r="B9" s="291"/>
      <c r="C9" s="282"/>
      <c r="D9" s="15"/>
      <c r="E9" s="287"/>
      <c r="F9" s="287"/>
      <c r="G9" s="288"/>
      <c r="H9" s="289"/>
      <c r="J9" s="47">
        <v>6</v>
      </c>
      <c r="K9" s="47" t="s">
        <v>361</v>
      </c>
      <c r="L9" s="47"/>
      <c r="M9" s="47"/>
      <c r="N9" s="47"/>
      <c r="O9" s="44">
        <v>23</v>
      </c>
      <c r="P9" s="45" t="s">
        <v>393</v>
      </c>
      <c r="Q9" s="44">
        <v>5</v>
      </c>
      <c r="R9" s="44">
        <v>21</v>
      </c>
      <c r="S9" s="45" t="s">
        <v>393</v>
      </c>
    </row>
    <row r="10" spans="1:19" ht="16.5" customHeight="1">
      <c r="A10" s="283" t="s">
        <v>427</v>
      </c>
      <c r="B10" s="284"/>
      <c r="C10" s="284"/>
      <c r="D10" s="292"/>
      <c r="E10" s="292"/>
      <c r="F10" s="292"/>
      <c r="G10" s="15"/>
      <c r="H10" s="18"/>
      <c r="J10" s="47">
        <v>7</v>
      </c>
      <c r="K10" s="47" t="s">
        <v>362</v>
      </c>
      <c r="L10" s="47"/>
      <c r="M10" s="47"/>
      <c r="N10" s="47"/>
      <c r="O10" s="44">
        <v>32</v>
      </c>
      <c r="P10" s="45" t="s">
        <v>402</v>
      </c>
      <c r="Q10" s="44">
        <v>7</v>
      </c>
      <c r="R10" s="44">
        <v>30</v>
      </c>
      <c r="S10" s="45" t="s">
        <v>402</v>
      </c>
    </row>
    <row r="11" spans="1:19" ht="16.5" customHeight="1" thickBot="1">
      <c r="A11" s="50">
        <f>IF(A9="","",IF(A9&lt;A4,"ΛΑΘΟΣ ΗΜ/ΝΙΑ ΠΑΡΑΛΑΒΗΣ",""))</f>
      </c>
      <c r="B11" s="20"/>
      <c r="C11" s="20"/>
      <c r="D11" s="20"/>
      <c r="E11" s="20" t="s">
        <v>170</v>
      </c>
      <c r="F11" s="20"/>
      <c r="G11" s="20"/>
      <c r="H11" s="21"/>
      <c r="J11" s="47">
        <v>8</v>
      </c>
      <c r="K11" s="47" t="s">
        <v>363</v>
      </c>
      <c r="L11" s="47"/>
      <c r="M11" s="47"/>
      <c r="N11" s="47"/>
      <c r="O11" s="44">
        <v>34</v>
      </c>
      <c r="P11" s="45" t="s">
        <v>404</v>
      </c>
      <c r="Q11" s="44">
        <v>8</v>
      </c>
      <c r="R11" s="44">
        <v>32</v>
      </c>
      <c r="S11" s="45" t="s">
        <v>404</v>
      </c>
    </row>
    <row r="12" spans="10:19" ht="25.5">
      <c r="J12" s="47">
        <v>9</v>
      </c>
      <c r="K12" s="47" t="s">
        <v>364</v>
      </c>
      <c r="L12" s="47"/>
      <c r="M12" s="47"/>
      <c r="N12" s="47"/>
      <c r="O12" s="44">
        <v>11</v>
      </c>
      <c r="P12" s="45" t="s">
        <v>381</v>
      </c>
      <c r="Q12" s="44">
        <v>2</v>
      </c>
      <c r="R12" s="44">
        <v>9</v>
      </c>
      <c r="S12" s="45" t="s">
        <v>380</v>
      </c>
    </row>
    <row r="13" spans="10:19" ht="25.5">
      <c r="J13" s="47">
        <v>10</v>
      </c>
      <c r="K13" s="47" t="s">
        <v>365</v>
      </c>
      <c r="L13" s="47"/>
      <c r="M13" s="47"/>
      <c r="N13" s="47"/>
      <c r="O13" s="44">
        <v>15</v>
      </c>
      <c r="P13" s="45" t="s">
        <v>385</v>
      </c>
      <c r="Q13" s="44">
        <v>3</v>
      </c>
      <c r="R13" s="44">
        <v>13</v>
      </c>
      <c r="S13" s="45" t="s">
        <v>385</v>
      </c>
    </row>
    <row r="14" spans="10:19" ht="12.75">
      <c r="J14" s="47">
        <v>11</v>
      </c>
      <c r="K14" s="47" t="s">
        <v>366</v>
      </c>
      <c r="L14" s="47"/>
      <c r="M14" s="47"/>
      <c r="N14" s="47"/>
      <c r="O14" s="44">
        <v>5</v>
      </c>
      <c r="P14" s="45" t="s">
        <v>375</v>
      </c>
      <c r="Q14" s="44">
        <v>1</v>
      </c>
      <c r="R14" s="44">
        <v>4</v>
      </c>
      <c r="S14" s="45" t="s">
        <v>375</v>
      </c>
    </row>
    <row r="15" spans="10:19" ht="25.5">
      <c r="J15" s="47">
        <v>12</v>
      </c>
      <c r="K15" s="47" t="s">
        <v>367</v>
      </c>
      <c r="L15" s="47"/>
      <c r="M15" s="47"/>
      <c r="N15" s="47"/>
      <c r="O15" s="44">
        <v>46</v>
      </c>
      <c r="P15" s="45" t="s">
        <v>416</v>
      </c>
      <c r="Q15" s="44">
        <v>10</v>
      </c>
      <c r="R15" s="44">
        <v>44</v>
      </c>
      <c r="S15" s="45" t="s">
        <v>432</v>
      </c>
    </row>
    <row r="16" spans="10:19" ht="25.5">
      <c r="J16" s="47">
        <v>13</v>
      </c>
      <c r="K16" s="47" t="s">
        <v>368</v>
      </c>
      <c r="L16" s="47"/>
      <c r="M16" s="47"/>
      <c r="N16" s="47"/>
      <c r="O16" s="44">
        <v>51</v>
      </c>
      <c r="P16" s="45" t="s">
        <v>421</v>
      </c>
      <c r="Q16" s="44">
        <v>12</v>
      </c>
      <c r="R16" s="44">
        <v>49</v>
      </c>
      <c r="S16" s="45" t="s">
        <v>421</v>
      </c>
    </row>
    <row r="17" spans="10:19" ht="12.75">
      <c r="J17" s="47"/>
      <c r="K17" s="47"/>
      <c r="L17" s="47"/>
      <c r="M17" s="47"/>
      <c r="N17" s="47"/>
      <c r="O17" s="44">
        <v>1</v>
      </c>
      <c r="P17" s="45" t="s">
        <v>371</v>
      </c>
      <c r="Q17" s="44">
        <v>1</v>
      </c>
      <c r="R17" s="44">
        <v>1</v>
      </c>
      <c r="S17" s="45" t="s">
        <v>371</v>
      </c>
    </row>
    <row r="18" spans="10:19" ht="12.75">
      <c r="J18" s="47"/>
      <c r="K18" s="47"/>
      <c r="L18" s="47"/>
      <c r="M18" s="47"/>
      <c r="N18" s="47"/>
      <c r="O18" s="44">
        <v>35</v>
      </c>
      <c r="P18" s="45" t="s">
        <v>405</v>
      </c>
      <c r="Q18" s="44">
        <v>8</v>
      </c>
      <c r="R18" s="44">
        <v>33</v>
      </c>
      <c r="S18" s="45" t="s">
        <v>405</v>
      </c>
    </row>
    <row r="19" spans="10:19" ht="25.5">
      <c r="J19" s="47"/>
      <c r="K19" s="47"/>
      <c r="L19" s="47"/>
      <c r="M19" s="47"/>
      <c r="N19" s="47"/>
      <c r="O19" s="44">
        <v>36</v>
      </c>
      <c r="P19" s="45" t="s">
        <v>406</v>
      </c>
      <c r="Q19" s="44">
        <v>8</v>
      </c>
      <c r="R19" s="44">
        <v>34</v>
      </c>
      <c r="S19" s="45" t="s">
        <v>406</v>
      </c>
    </row>
    <row r="20" spans="15:19" ht="25.5">
      <c r="O20" s="44">
        <v>27</v>
      </c>
      <c r="P20" s="45" t="s">
        <v>397</v>
      </c>
      <c r="Q20" s="44">
        <v>6</v>
      </c>
      <c r="R20" s="44">
        <v>25</v>
      </c>
      <c r="S20" s="45" t="s">
        <v>397</v>
      </c>
    </row>
    <row r="21" spans="15:19" ht="12.75">
      <c r="O21" s="44">
        <v>33</v>
      </c>
      <c r="P21" s="45" t="s">
        <v>403</v>
      </c>
      <c r="Q21" s="44">
        <v>7</v>
      </c>
      <c r="R21" s="44">
        <v>31</v>
      </c>
      <c r="S21" s="45" t="s">
        <v>403</v>
      </c>
    </row>
    <row r="22" spans="15:19" ht="25.5">
      <c r="O22" s="44">
        <v>7</v>
      </c>
      <c r="P22" s="45" t="s">
        <v>377</v>
      </c>
      <c r="Q22" s="44">
        <v>2</v>
      </c>
      <c r="R22" s="44">
        <v>6</v>
      </c>
      <c r="S22" s="45" t="s">
        <v>377</v>
      </c>
    </row>
    <row r="23" spans="15:19" ht="25.5">
      <c r="O23" s="44">
        <v>53</v>
      </c>
      <c r="P23" s="45" t="s">
        <v>423</v>
      </c>
      <c r="Q23" s="44">
        <v>13</v>
      </c>
      <c r="R23" s="44">
        <v>51</v>
      </c>
      <c r="S23" s="45" t="s">
        <v>423</v>
      </c>
    </row>
    <row r="24" spans="15:19" ht="25.5">
      <c r="O24" s="44">
        <v>24</v>
      </c>
      <c r="P24" s="45" t="s">
        <v>394</v>
      </c>
      <c r="Q24" s="44">
        <v>5</v>
      </c>
      <c r="R24" s="44">
        <v>22</v>
      </c>
      <c r="S24" s="45" t="s">
        <v>394</v>
      </c>
    </row>
    <row r="25" spans="15:19" ht="25.5">
      <c r="O25" s="44">
        <v>8</v>
      </c>
      <c r="P25" s="45" t="s">
        <v>378</v>
      </c>
      <c r="Q25" s="44">
        <v>2</v>
      </c>
      <c r="R25" s="44">
        <v>7</v>
      </c>
      <c r="S25" s="45" t="s">
        <v>378</v>
      </c>
    </row>
    <row r="26" spans="15:19" ht="25.5">
      <c r="O26" s="44">
        <v>25</v>
      </c>
      <c r="P26" s="45" t="s">
        <v>395</v>
      </c>
      <c r="Q26" s="44">
        <v>5</v>
      </c>
      <c r="R26" s="44">
        <v>23</v>
      </c>
      <c r="S26" s="45" t="s">
        <v>395</v>
      </c>
    </row>
    <row r="27" spans="15:19" ht="25.5">
      <c r="O27" s="44">
        <v>6</v>
      </c>
      <c r="P27" s="45" t="s">
        <v>376</v>
      </c>
      <c r="Q27" s="44">
        <v>1</v>
      </c>
      <c r="R27" s="44">
        <v>5</v>
      </c>
      <c r="S27" s="45" t="s">
        <v>376</v>
      </c>
    </row>
    <row r="28" spans="15:19" ht="25.5">
      <c r="O28" s="44">
        <v>19</v>
      </c>
      <c r="P28" s="45" t="s">
        <v>389</v>
      </c>
      <c r="Q28" s="44">
        <v>4</v>
      </c>
      <c r="R28" s="44">
        <v>17</v>
      </c>
      <c r="S28" s="45" t="s">
        <v>389</v>
      </c>
    </row>
    <row r="29" spans="15:19" ht="25.5">
      <c r="O29" s="44">
        <v>16</v>
      </c>
      <c r="P29" s="45" t="s">
        <v>386</v>
      </c>
      <c r="Q29" s="44">
        <v>3</v>
      </c>
      <c r="R29" s="44">
        <v>14</v>
      </c>
      <c r="S29" s="45" t="s">
        <v>386</v>
      </c>
    </row>
    <row r="30" spans="15:19" ht="25.5">
      <c r="O30" s="44">
        <v>28</v>
      </c>
      <c r="P30" s="45" t="s">
        <v>398</v>
      </c>
      <c r="Q30" s="44">
        <v>6</v>
      </c>
      <c r="R30" s="44">
        <v>26</v>
      </c>
      <c r="S30" s="45" t="s">
        <v>398</v>
      </c>
    </row>
    <row r="31" spans="15:19" ht="25.5">
      <c r="O31" s="44">
        <v>29</v>
      </c>
      <c r="P31" s="45" t="s">
        <v>399</v>
      </c>
      <c r="Q31" s="44">
        <v>6</v>
      </c>
      <c r="R31" s="44">
        <v>27</v>
      </c>
      <c r="S31" s="45" t="s">
        <v>399</v>
      </c>
    </row>
    <row r="32" spans="15:19" ht="12.75">
      <c r="O32" s="44">
        <v>9</v>
      </c>
      <c r="P32" s="45" t="s">
        <v>379</v>
      </c>
      <c r="Q32" s="44">
        <v>2</v>
      </c>
      <c r="R32" s="44">
        <v>8</v>
      </c>
      <c r="S32" s="45" t="s">
        <v>379</v>
      </c>
    </row>
    <row r="33" spans="15:19" ht="25.5">
      <c r="O33" s="44">
        <v>17</v>
      </c>
      <c r="P33" s="45" t="s">
        <v>387</v>
      </c>
      <c r="Q33" s="44">
        <v>3</v>
      </c>
      <c r="R33" s="44">
        <v>15</v>
      </c>
      <c r="S33" s="45" t="s">
        <v>387</v>
      </c>
    </row>
    <row r="34" spans="15:19" ht="25.5">
      <c r="O34" s="44">
        <v>41</v>
      </c>
      <c r="P34" s="45" t="s">
        <v>411</v>
      </c>
      <c r="Q34" s="44">
        <v>9</v>
      </c>
      <c r="R34" s="44">
        <v>39</v>
      </c>
      <c r="S34" s="45" t="s">
        <v>411</v>
      </c>
    </row>
    <row r="35" spans="15:19" ht="25.5">
      <c r="O35" s="44">
        <v>52</v>
      </c>
      <c r="P35" s="45" t="s">
        <v>422</v>
      </c>
      <c r="Q35" s="44">
        <v>12</v>
      </c>
      <c r="R35" s="44">
        <v>50</v>
      </c>
      <c r="S35" s="45" t="s">
        <v>422</v>
      </c>
    </row>
    <row r="36" spans="15:19" ht="25.5">
      <c r="O36" s="44">
        <v>42</v>
      </c>
      <c r="P36" s="45" t="s">
        <v>412</v>
      </c>
      <c r="Q36" s="44">
        <v>9</v>
      </c>
      <c r="R36" s="44">
        <v>40</v>
      </c>
      <c r="S36" s="45" t="s">
        <v>412</v>
      </c>
    </row>
    <row r="37" spans="15:19" ht="12.75">
      <c r="O37" s="44">
        <v>20</v>
      </c>
      <c r="P37" s="45" t="s">
        <v>390</v>
      </c>
      <c r="Q37" s="44">
        <v>4</v>
      </c>
      <c r="R37" s="44">
        <v>18</v>
      </c>
      <c r="S37" s="45" t="s">
        <v>390</v>
      </c>
    </row>
    <row r="38" spans="15:19" ht="25.5">
      <c r="O38" s="44">
        <v>54</v>
      </c>
      <c r="P38" s="45" t="s">
        <v>424</v>
      </c>
      <c r="Q38" s="44">
        <v>13</v>
      </c>
      <c r="R38" s="44">
        <v>52</v>
      </c>
      <c r="S38" s="45" t="s">
        <v>424</v>
      </c>
    </row>
    <row r="39" spans="15:19" ht="12.75">
      <c r="O39" s="44">
        <v>49</v>
      </c>
      <c r="P39" s="45" t="s">
        <v>419</v>
      </c>
      <c r="Q39" s="44">
        <v>11</v>
      </c>
      <c r="R39" s="44">
        <v>46</v>
      </c>
      <c r="S39" s="45" t="s">
        <v>419</v>
      </c>
    </row>
    <row r="40" spans="15:19" ht="25.5">
      <c r="O40" s="44">
        <v>30</v>
      </c>
      <c r="P40" s="45" t="s">
        <v>400</v>
      </c>
      <c r="Q40" s="44">
        <v>6</v>
      </c>
      <c r="R40" s="44">
        <v>28</v>
      </c>
      <c r="S40" s="45" t="s">
        <v>400</v>
      </c>
    </row>
    <row r="41" spans="15:19" ht="25.5">
      <c r="O41" s="44">
        <v>21</v>
      </c>
      <c r="P41" s="45" t="s">
        <v>391</v>
      </c>
      <c r="Q41" s="44">
        <v>4</v>
      </c>
      <c r="R41" s="44">
        <v>19</v>
      </c>
      <c r="S41" s="45" t="s">
        <v>391</v>
      </c>
    </row>
    <row r="42" spans="15:19" ht="25.5">
      <c r="O42" s="44">
        <v>44</v>
      </c>
      <c r="P42" s="45" t="s">
        <v>414</v>
      </c>
      <c r="Q42" s="44">
        <v>9</v>
      </c>
      <c r="R42" s="44">
        <v>41</v>
      </c>
      <c r="S42" s="45" t="s">
        <v>414</v>
      </c>
    </row>
    <row r="43" spans="15:19" ht="12.75">
      <c r="O43" s="44">
        <v>3</v>
      </c>
      <c r="P43" s="45" t="s">
        <v>373</v>
      </c>
      <c r="Q43" s="44">
        <v>1</v>
      </c>
      <c r="R43" s="44">
        <v>2</v>
      </c>
      <c r="S43" s="45" t="s">
        <v>373</v>
      </c>
    </row>
    <row r="44" spans="15:19" ht="25.5">
      <c r="O44" s="44">
        <v>2</v>
      </c>
      <c r="P44" s="45" t="s">
        <v>372</v>
      </c>
      <c r="Q44" s="44">
        <v>1</v>
      </c>
      <c r="R44" s="44">
        <v>1</v>
      </c>
      <c r="S44" s="45" t="s">
        <v>371</v>
      </c>
    </row>
    <row r="45" spans="15:19" ht="25.5">
      <c r="O45" s="44">
        <v>47</v>
      </c>
      <c r="P45" s="45" t="s">
        <v>417</v>
      </c>
      <c r="Q45" s="44">
        <v>10</v>
      </c>
      <c r="R45" s="44">
        <v>45</v>
      </c>
      <c r="S45" s="45" t="s">
        <v>417</v>
      </c>
    </row>
    <row r="46" spans="3:19" ht="12.75">
      <c r="C46" s="13" t="s">
        <v>1</v>
      </c>
      <c r="O46" s="44">
        <v>10</v>
      </c>
      <c r="P46" s="45" t="s">
        <v>380</v>
      </c>
      <c r="Q46" s="44">
        <v>2</v>
      </c>
      <c r="R46" s="44">
        <v>9</v>
      </c>
      <c r="S46" s="45" t="s">
        <v>380</v>
      </c>
    </row>
    <row r="47" spans="15:19" ht="12.75">
      <c r="O47" s="44">
        <v>12</v>
      </c>
      <c r="P47" s="45" t="s">
        <v>382</v>
      </c>
      <c r="Q47" s="44">
        <v>2</v>
      </c>
      <c r="R47" s="44">
        <v>10</v>
      </c>
      <c r="S47" s="45" t="s">
        <v>382</v>
      </c>
    </row>
    <row r="48" spans="15:19" ht="25.5">
      <c r="O48" s="44">
        <v>26</v>
      </c>
      <c r="P48" s="45" t="s">
        <v>396</v>
      </c>
      <c r="Q48" s="44">
        <v>5</v>
      </c>
      <c r="R48" s="44">
        <v>24</v>
      </c>
      <c r="S48" s="45" t="s">
        <v>396</v>
      </c>
    </row>
    <row r="49" spans="15:19" ht="25.5">
      <c r="O49" s="44">
        <v>55</v>
      </c>
      <c r="P49" s="45" t="s">
        <v>425</v>
      </c>
      <c r="Q49" s="44">
        <v>13</v>
      </c>
      <c r="R49" s="44">
        <v>53</v>
      </c>
      <c r="S49" s="45" t="s">
        <v>433</v>
      </c>
    </row>
    <row r="50" spans="15:19" ht="25.5">
      <c r="O50" s="44">
        <v>4</v>
      </c>
      <c r="P50" s="45" t="s">
        <v>374</v>
      </c>
      <c r="Q50" s="44">
        <v>1</v>
      </c>
      <c r="R50" s="44">
        <v>3</v>
      </c>
      <c r="S50" s="45" t="s">
        <v>374</v>
      </c>
    </row>
    <row r="51" spans="15:19" ht="12.75">
      <c r="O51" s="44">
        <v>50</v>
      </c>
      <c r="P51" s="45" t="s">
        <v>420</v>
      </c>
      <c r="Q51" s="44">
        <v>11</v>
      </c>
      <c r="R51" s="44">
        <v>47</v>
      </c>
      <c r="S51" s="45" t="s">
        <v>420</v>
      </c>
    </row>
    <row r="52" spans="15:19" ht="12.75">
      <c r="O52" s="44">
        <v>13</v>
      </c>
      <c r="P52" s="45" t="s">
        <v>383</v>
      </c>
      <c r="Q52" s="44">
        <v>2</v>
      </c>
      <c r="R52" s="44">
        <v>11</v>
      </c>
      <c r="S52" s="45" t="s">
        <v>383</v>
      </c>
    </row>
    <row r="53" spans="15:19" ht="25.5">
      <c r="O53" s="44">
        <v>22</v>
      </c>
      <c r="P53" s="45" t="s">
        <v>392</v>
      </c>
      <c r="Q53" s="44">
        <v>4</v>
      </c>
      <c r="R53" s="44">
        <v>20</v>
      </c>
      <c r="S53" s="45" t="s">
        <v>392</v>
      </c>
    </row>
    <row r="54" spans="15:19" ht="25.5">
      <c r="O54" s="44">
        <v>43</v>
      </c>
      <c r="P54" s="45" t="s">
        <v>413</v>
      </c>
      <c r="Q54" s="44">
        <v>9</v>
      </c>
      <c r="R54" s="44">
        <v>41</v>
      </c>
      <c r="S54" s="45" t="s">
        <v>414</v>
      </c>
    </row>
    <row r="55" spans="15:19" ht="25.5">
      <c r="O55" s="44">
        <v>37</v>
      </c>
      <c r="P55" s="45" t="s">
        <v>407</v>
      </c>
      <c r="Q55" s="44">
        <v>8</v>
      </c>
      <c r="R55" s="44">
        <v>35</v>
      </c>
      <c r="S55" s="45" t="s">
        <v>407</v>
      </c>
    </row>
    <row r="56" spans="15:19" ht="25.5">
      <c r="O56" s="44">
        <v>18</v>
      </c>
      <c r="P56" s="45" t="s">
        <v>388</v>
      </c>
      <c r="Q56" s="44">
        <v>3</v>
      </c>
      <c r="R56" s="44">
        <v>16</v>
      </c>
      <c r="S56" s="45" t="s">
        <v>388</v>
      </c>
    </row>
    <row r="57" spans="15:19" ht="12.75">
      <c r="O57" s="44">
        <v>38</v>
      </c>
      <c r="P57" s="45" t="s">
        <v>408</v>
      </c>
      <c r="Q57" s="44">
        <v>8</v>
      </c>
      <c r="R57" s="44">
        <v>36</v>
      </c>
      <c r="S57" s="45" t="s">
        <v>408</v>
      </c>
    </row>
    <row r="58" spans="15:19" ht="25.5">
      <c r="O58" s="44">
        <v>14</v>
      </c>
      <c r="P58" s="45" t="s">
        <v>384</v>
      </c>
      <c r="Q58" s="44">
        <v>2</v>
      </c>
      <c r="R58" s="44">
        <v>12</v>
      </c>
      <c r="S58" s="45" t="s">
        <v>384</v>
      </c>
    </row>
    <row r="59" spans="15:19" ht="12.75">
      <c r="O59" s="44">
        <v>56</v>
      </c>
      <c r="P59" s="45" t="s">
        <v>426</v>
      </c>
      <c r="Q59" s="44">
        <v>13</v>
      </c>
      <c r="R59" s="44">
        <v>54</v>
      </c>
      <c r="S59" s="45" t="s">
        <v>426</v>
      </c>
    </row>
    <row r="60" spans="15:19" ht="12.75">
      <c r="O60" s="44">
        <v>48</v>
      </c>
      <c r="P60" s="45" t="s">
        <v>418</v>
      </c>
      <c r="Q60" s="44">
        <v>11</v>
      </c>
      <c r="R60" s="44">
        <v>48</v>
      </c>
      <c r="S60" s="45" t="s">
        <v>418</v>
      </c>
    </row>
  </sheetData>
  <sheetProtection password="E8B1" sheet="1" objects="1" scenarios="1" selectLockedCells="1"/>
  <mergeCells count="16">
    <mergeCell ref="E9:H9"/>
    <mergeCell ref="D10:F10"/>
    <mergeCell ref="E7:H7"/>
    <mergeCell ref="A8:D8"/>
    <mergeCell ref="A7:D7"/>
    <mergeCell ref="E8:H8"/>
    <mergeCell ref="A10:C10"/>
    <mergeCell ref="A9:C9"/>
    <mergeCell ref="A2:D2"/>
    <mergeCell ref="E3:H3"/>
    <mergeCell ref="E2:H2"/>
    <mergeCell ref="D5:F5"/>
    <mergeCell ref="A3:D3"/>
    <mergeCell ref="E4:H4"/>
    <mergeCell ref="A4:C4"/>
    <mergeCell ref="A5:C5"/>
  </mergeCells>
  <dataValidations count="4">
    <dataValidation allowBlank="1" showInputMessage="1" showErrorMessage="1" error="Η ΗΜΕΡΟΜΗΝΙΑ ΠΑΡΑΛΑΒΗΣ ΠΡΕΠΕΙ ΝΑ ΕΙΝΑΙ ΜΕΤΑΞΥ 1/4/2005 ΚΑΙ 31/8/2005" sqref="A9:C9"/>
    <dataValidation type="list" allowBlank="1" showInputMessage="1" showErrorMessage="1" prompt="ΣΥΜΠΛΗΡΩΣΤΕ ή ΕΠΙΛΕΞΤΕ ΤΗΝ ΠΕΡΙΦΕΡΕΙΑ ΠΑΡΑΛΑΒΗΣ ΤΟΥ ΦΑΚΕΛΟΥ" error="ΤΟ ΟΝΟΜΑ ΤΗΣ ΠΕΡΙΦΕΡΕΙΑΣ ΕΙΝΑΙ ΛΑΘΟΣ. ΕΠΙΛΕΞΤΕ ΚΑΛΎΤΕΡΑ ΑΠΟ ΤΗ ΛΙΣΤΑ!" sqref="E7:H7">
      <formula1>$K$4:$K$16</formula1>
    </dataValidation>
    <dataValidation type="list" allowBlank="1" showInputMessage="1" showErrorMessage="1" prompt="ΕΠΙΛΕΞΤΕ ή ΣΥΜΠΛΗΡΩΣΤΕ ΤΗ ΔΙΕΥΘΥΝΣΗ ΑΓΡΟΤΙΚΗΣ ΑΝΑΠΤΥΞΗΣ&#10;" error="ΤΟ ΟΝΟΜΑ ΕΙΝΑΙ ΓΡΑΜΜΕΝΟ ΛΑΘΟΣ. ΕΠΙΛΕΞΤΕ ΚΑΛΎΤΕΡΑ ΑΠΟ ΤΗΝ ΛΙΣΤΑ!!" sqref="E2:H2">
      <formula1>$P$5:$P$59</formula1>
    </dataValidation>
    <dataValidation allowBlank="1" showInputMessage="1" showErrorMessage="1" error="Η ΗΜΕΡΟΜΗΝΙΑ ΠΑΡΑΛΑΒΗΣ ΠΡΕΠΕΙ ΝΑ ΕΙΝΑΙ ΜΕΤΑΞΥ 1/4/2005 ΚΑΙ 31/8/2005" sqref="A4:C4"/>
  </dataValidations>
  <printOptions horizontalCentered="1"/>
  <pageMargins left="0.7480314960629921" right="0.7480314960629921" top="0.5905511811023623" bottom="0.8267716535433072" header="0.3937007874015748" footer="0.5118110236220472"/>
  <pageSetup firstPageNumber="1" useFirstPageNumber="1" horizontalDpi="300" verticalDpi="300" orientation="portrait" paperSize="9" r:id="rId1"/>
  <headerFooter alignWithMargins="0">
    <oddFooter>&amp;L&amp;"Arial,Πλάγια"&amp;8Πριμοδότηση πρώτης εγκατάστασης
Νέων Γεωργών, 2000-2006&amp;C&amp;7   &amp;"Arial,Πλάγια"&amp;8ΠΟΡΕΙΑ ΦΑΚΕΛΟΥ ΥΠΟΨΗΦΙΟΤΗΤΑΣ&amp;R&amp;"Arial,Έντονα Πλάγια"&amp;8&amp;P</oddFooter>
  </headerFooter>
</worksheet>
</file>

<file path=xl/worksheets/sheet3.xml><?xml version="1.0" encoding="utf-8"?>
<worksheet xmlns="http://schemas.openxmlformats.org/spreadsheetml/2006/main" xmlns:r="http://schemas.openxmlformats.org/officeDocument/2006/relationships">
  <sheetPr codeName="Sheet2"/>
  <dimension ref="A1:D33"/>
  <sheetViews>
    <sheetView showGridLines="0" showRowColHeaders="0" showZeros="0" tabSelected="1" view="pageBreakPreview" zoomScaleSheetLayoutView="100" workbookViewId="0" topLeftCell="A16">
      <selection activeCell="B30" sqref="B30"/>
    </sheetView>
  </sheetViews>
  <sheetFormatPr defaultColWidth="9.140625" defaultRowHeight="12.75"/>
  <cols>
    <col min="1" max="1" width="68.7109375" style="0" customWidth="1"/>
    <col min="2" max="2" width="33.28125" style="0" customWidth="1"/>
  </cols>
  <sheetData>
    <row r="1" spans="1:2" ht="37.5" customHeight="1">
      <c r="A1" s="275" t="s">
        <v>276</v>
      </c>
      <c r="B1" s="275"/>
    </row>
    <row r="2" spans="1:2" ht="12.75">
      <c r="A2" s="225" t="s">
        <v>429</v>
      </c>
      <c r="B2" s="225" t="s">
        <v>428</v>
      </c>
    </row>
    <row r="3" spans="1:4" ht="43.5" customHeight="1">
      <c r="A3" s="224" t="s">
        <v>250</v>
      </c>
      <c r="B3" s="58"/>
      <c r="D3" s="57"/>
    </row>
    <row r="4" spans="1:3" ht="15.75" customHeight="1">
      <c r="A4" s="224" t="s">
        <v>251</v>
      </c>
      <c r="B4" s="58"/>
      <c r="C4" s="57"/>
    </row>
    <row r="5" spans="1:2" ht="15.75" customHeight="1">
      <c r="A5" s="224" t="s">
        <v>252</v>
      </c>
      <c r="B5" s="58"/>
    </row>
    <row r="6" spans="1:2" ht="25.5">
      <c r="A6" s="224" t="s">
        <v>337</v>
      </c>
      <c r="B6" s="58"/>
    </row>
    <row r="7" spans="1:2" ht="25.5">
      <c r="A7" s="224" t="s">
        <v>253</v>
      </c>
      <c r="B7" s="58"/>
    </row>
    <row r="8" spans="1:2" ht="15.75" customHeight="1">
      <c r="A8" s="224" t="s">
        <v>254</v>
      </c>
      <c r="B8" s="58"/>
    </row>
    <row r="9" spans="1:3" ht="25.5">
      <c r="A9" s="224" t="s">
        <v>255</v>
      </c>
      <c r="B9" s="58"/>
      <c r="C9" s="57"/>
    </row>
    <row r="10" spans="1:2" ht="27" customHeight="1">
      <c r="A10" s="224" t="s">
        <v>256</v>
      </c>
      <c r="B10" s="58"/>
    </row>
    <row r="11" spans="1:2" ht="27" customHeight="1">
      <c r="A11" s="224" t="s">
        <v>338</v>
      </c>
      <c r="B11" s="58"/>
    </row>
    <row r="12" spans="1:2" ht="43.5" customHeight="1">
      <c r="A12" s="224" t="s">
        <v>257</v>
      </c>
      <c r="B12" s="58"/>
    </row>
    <row r="13" spans="1:2" ht="56.25" customHeight="1">
      <c r="A13" s="224" t="s">
        <v>258</v>
      </c>
      <c r="B13" s="58"/>
    </row>
    <row r="14" spans="1:2" ht="15.75" customHeight="1">
      <c r="A14" s="224" t="s">
        <v>259</v>
      </c>
      <c r="B14" s="58"/>
    </row>
    <row r="15" spans="1:2" ht="27" customHeight="1">
      <c r="A15" s="224" t="s">
        <v>260</v>
      </c>
      <c r="B15" s="58"/>
    </row>
    <row r="16" spans="1:2" ht="43.5" customHeight="1">
      <c r="A16" s="224" t="s">
        <v>261</v>
      </c>
      <c r="B16" s="58"/>
    </row>
    <row r="17" spans="1:2" ht="43.5" customHeight="1">
      <c r="A17" s="224" t="s">
        <v>262</v>
      </c>
      <c r="B17" s="58"/>
    </row>
    <row r="18" spans="1:2" ht="27" customHeight="1">
      <c r="A18" s="224" t="s">
        <v>263</v>
      </c>
      <c r="B18" s="58"/>
    </row>
    <row r="19" spans="1:2" ht="15.75" customHeight="1">
      <c r="A19" s="224" t="s">
        <v>264</v>
      </c>
      <c r="B19" s="58"/>
    </row>
    <row r="20" spans="1:2" ht="43.5" customHeight="1">
      <c r="A20" s="224" t="s">
        <v>265</v>
      </c>
      <c r="B20" s="58"/>
    </row>
    <row r="21" spans="1:2" ht="15.75" customHeight="1">
      <c r="A21" s="224" t="s">
        <v>266</v>
      </c>
      <c r="B21" s="58"/>
    </row>
    <row r="22" spans="1:2" ht="15.75" customHeight="1">
      <c r="A22" s="224" t="s">
        <v>267</v>
      </c>
      <c r="B22" s="58"/>
    </row>
    <row r="23" spans="1:2" ht="15.75" customHeight="1">
      <c r="A23" s="224" t="s">
        <v>268</v>
      </c>
      <c r="B23" s="58"/>
    </row>
    <row r="24" spans="1:2" ht="15.75" customHeight="1">
      <c r="A24" s="224" t="s">
        <v>269</v>
      </c>
      <c r="B24" s="58"/>
    </row>
    <row r="25" spans="1:2" ht="27" customHeight="1">
      <c r="A25" s="224" t="s">
        <v>270</v>
      </c>
      <c r="B25" s="58"/>
    </row>
    <row r="26" spans="1:2" ht="27" customHeight="1">
      <c r="A26" s="224" t="s">
        <v>339</v>
      </c>
      <c r="B26" s="58"/>
    </row>
    <row r="27" spans="1:2" ht="27" customHeight="1">
      <c r="A27" s="224" t="s">
        <v>271</v>
      </c>
      <c r="B27" s="58"/>
    </row>
    <row r="28" spans="1:2" ht="43.5" customHeight="1">
      <c r="A28" s="224" t="s">
        <v>272</v>
      </c>
      <c r="B28" s="58"/>
    </row>
    <row r="29" spans="1:2" ht="15.75" customHeight="1">
      <c r="A29" s="224" t="s">
        <v>273</v>
      </c>
      <c r="B29" s="58"/>
    </row>
    <row r="30" spans="1:2" ht="15.75" customHeight="1">
      <c r="A30" s="224" t="s">
        <v>274</v>
      </c>
      <c r="B30" s="58"/>
    </row>
    <row r="31" spans="1:2" ht="25.5" customHeight="1">
      <c r="A31" s="224" t="s">
        <v>624</v>
      </c>
      <c r="B31" s="58"/>
    </row>
    <row r="32" spans="1:2" ht="15.75" customHeight="1">
      <c r="A32" s="224" t="s">
        <v>275</v>
      </c>
      <c r="B32" s="58"/>
    </row>
    <row r="33" spans="1:2" ht="50.25" customHeight="1">
      <c r="A33" s="48" t="s">
        <v>620</v>
      </c>
      <c r="B33" s="58"/>
    </row>
  </sheetData>
  <sheetProtection password="E8B1" sheet="1" objects="1" scenarios="1" selectLockedCells="1"/>
  <mergeCells count="1">
    <mergeCell ref="A1:B1"/>
  </mergeCells>
  <dataValidations count="2">
    <dataValidation type="list" allowBlank="1" showInputMessage="1" showErrorMessage="1" sqref="B3 B21:B23 B29 B31:B33">
      <formula1>"ΝΑI,OXI"</formula1>
    </dataValidation>
    <dataValidation type="list" allowBlank="1" showInputMessage="1" showErrorMessage="1" sqref="B4:B20 B24:B28 B30">
      <formula1>"ΝΑΙ,OXI,ΔΕΝ ΑΠΑΙΤΕΙΤΑΙ"</formula1>
    </dataValidation>
  </dataValidations>
  <printOptions/>
  <pageMargins left="0.7480314960629921" right="0.7480314960629921" top="0.984251968503937" bottom="0.984251968503937" header="0.5118110236220472" footer="0.5118110236220472"/>
  <pageSetup horizontalDpi="600" verticalDpi="600" orientation="portrait" paperSize="9" scale="80" r:id="rId1"/>
  <headerFooter alignWithMargins="0">
    <oddFooter>&amp;L&amp;"Arial,Πλάγια"&amp;8Πριμοδότηση Πρώτης Εγκατάστασης 
Νέων Γεωργών 2000 - 2006&amp;C&amp;"Arial,Πλάγια"&amp;8ΛΙΣΤΑ ΔΙΚΑΙΟΛΟΓΗΤΙΚΩΝ ΦΑΚΕΛΟΥ ΥΠΟΨΗΦΙΟΤΗΤΑΣ&amp;R&amp;"Arial,Έντονα Πλάγια"&amp;8 3</oddFooter>
  </headerFooter>
</worksheet>
</file>

<file path=xl/worksheets/sheet4.xml><?xml version="1.0" encoding="utf-8"?>
<worksheet xmlns="http://schemas.openxmlformats.org/spreadsheetml/2006/main" xmlns:r="http://schemas.openxmlformats.org/officeDocument/2006/relationships">
  <sheetPr codeName="Sheet3">
    <pageSetUpPr fitToPage="1"/>
  </sheetPr>
  <dimension ref="A1:L61"/>
  <sheetViews>
    <sheetView showGridLines="0" showRowColHeaders="0" showZeros="0" zoomScaleSheetLayoutView="100" workbookViewId="0" topLeftCell="A1">
      <selection activeCell="D21" sqref="D21:F21"/>
    </sheetView>
  </sheetViews>
  <sheetFormatPr defaultColWidth="9.140625" defaultRowHeight="12.75"/>
  <cols>
    <col min="1" max="1" width="4.00390625" style="5" customWidth="1"/>
    <col min="2" max="2" width="22.7109375" style="10" customWidth="1"/>
    <col min="3" max="3" width="3.00390625" style="5" bestFit="1" customWidth="1"/>
    <col min="4" max="5" width="10.00390625" style="5" customWidth="1"/>
    <col min="6" max="6" width="10.7109375" style="5" customWidth="1"/>
    <col min="7" max="7" width="3.00390625" style="5" customWidth="1"/>
    <col min="8" max="8" width="10.7109375" style="5" customWidth="1"/>
    <col min="9" max="9" width="2.7109375" style="5" customWidth="1"/>
    <col min="10" max="10" width="16.57421875" style="5" customWidth="1"/>
    <col min="11" max="11" width="28.57421875" style="5" bestFit="1" customWidth="1"/>
    <col min="12" max="12" width="7.57421875" style="5" bestFit="1" customWidth="1"/>
    <col min="13" max="16384" width="9.140625" style="5" customWidth="1"/>
  </cols>
  <sheetData>
    <row r="1" spans="1:12" ht="18.75" customHeight="1">
      <c r="A1" s="350" t="s">
        <v>57</v>
      </c>
      <c r="B1" s="350"/>
      <c r="C1" s="350"/>
      <c r="D1" s="350"/>
      <c r="E1" s="350"/>
      <c r="F1" s="350"/>
      <c r="G1" s="350"/>
      <c r="H1" s="350"/>
      <c r="I1" s="350"/>
      <c r="J1" s="350"/>
      <c r="L1" s="52">
        <v>24356</v>
      </c>
    </row>
    <row r="2" spans="1:12" ht="18.75" customHeight="1">
      <c r="A2" s="7"/>
      <c r="B2" s="9" t="s">
        <v>58</v>
      </c>
      <c r="D2" s="31" t="s">
        <v>174</v>
      </c>
      <c r="E2" s="31"/>
      <c r="F2" s="31"/>
      <c r="G2" s="31"/>
      <c r="H2" s="31"/>
      <c r="I2" s="31"/>
      <c r="J2" s="31"/>
      <c r="L2" s="52">
        <v>32508</v>
      </c>
    </row>
    <row r="3" spans="1:10" ht="24.75" customHeight="1">
      <c r="A3" s="7"/>
      <c r="B3" s="7"/>
      <c r="C3" s="7"/>
      <c r="D3" s="325" t="s">
        <v>175</v>
      </c>
      <c r="E3" s="325"/>
      <c r="F3" s="325"/>
      <c r="G3" s="325"/>
      <c r="H3" s="325"/>
      <c r="I3" s="32"/>
      <c r="J3" s="7"/>
    </row>
    <row r="4" spans="1:10" ht="11.25" customHeight="1">
      <c r="A4" s="91"/>
      <c r="B4" s="91"/>
      <c r="C4" s="91"/>
      <c r="D4" s="33" t="str">
        <f>"δια της Ν.Α. "</f>
        <v>δια της Ν.Α. </v>
      </c>
      <c r="E4" s="270" t="s">
        <v>439</v>
      </c>
      <c r="F4" s="270"/>
      <c r="G4" s="270"/>
      <c r="H4" s="7"/>
      <c r="I4" s="7"/>
      <c r="J4" s="7"/>
    </row>
    <row r="5" spans="1:10" ht="28.5" customHeight="1">
      <c r="A5" s="353" t="s">
        <v>72</v>
      </c>
      <c r="B5" s="353"/>
      <c r="C5" s="353"/>
      <c r="D5" s="353"/>
      <c r="E5" s="353"/>
      <c r="F5" s="353"/>
      <c r="G5" s="353"/>
      <c r="H5" s="353"/>
      <c r="I5" s="353"/>
      <c r="J5" s="353"/>
    </row>
    <row r="6" spans="1:10" ht="15.75" customHeight="1">
      <c r="A6" s="92"/>
      <c r="B6" s="92"/>
      <c r="C6" s="8"/>
      <c r="D6" s="8"/>
      <c r="E6" s="8"/>
      <c r="F6" s="8"/>
      <c r="G6" s="8"/>
      <c r="H6" s="8"/>
      <c r="I6" s="8"/>
      <c r="J6" s="8"/>
    </row>
    <row r="7" spans="1:10" s="1" customFormat="1" ht="12.75" customHeight="1">
      <c r="A7" s="13"/>
      <c r="B7" s="60"/>
      <c r="C7" s="13"/>
      <c r="D7" s="350" t="s">
        <v>91</v>
      </c>
      <c r="E7" s="350"/>
      <c r="F7" s="350"/>
      <c r="G7"/>
      <c r="H7" s="350" t="s">
        <v>7</v>
      </c>
      <c r="I7" s="350"/>
      <c r="J7" s="350"/>
    </row>
    <row r="8" spans="1:10" s="1" customFormat="1" ht="3" customHeight="1" thickBot="1">
      <c r="A8" s="61"/>
      <c r="B8" s="62"/>
      <c r="C8" s="62"/>
      <c r="D8" s="351"/>
      <c r="E8" s="351"/>
      <c r="F8" s="351"/>
      <c r="G8" s="2"/>
      <c r="H8" s="351"/>
      <c r="I8" s="351"/>
      <c r="J8" s="351"/>
    </row>
    <row r="9" spans="1:11" s="1" customFormat="1" ht="20.25" customHeight="1">
      <c r="A9" s="332" t="s">
        <v>49</v>
      </c>
      <c r="B9" s="59" t="s">
        <v>15</v>
      </c>
      <c r="C9" s="63">
        <v>1</v>
      </c>
      <c r="D9" s="335"/>
      <c r="E9" s="336"/>
      <c r="F9" s="337"/>
      <c r="G9" s="22">
        <v>2</v>
      </c>
      <c r="H9" s="335"/>
      <c r="I9" s="336"/>
      <c r="J9" s="338"/>
      <c r="K9" s="53" t="str">
        <f>IF(D9="","ΣΥΜΠΛΗΡΩΣΤΕ ΤΟ ΕΠΩΥΝΥΜΟ","")</f>
        <v>ΣΥΜΠΛΗΡΩΣΤΕ ΤΟ ΕΠΩΥΝΥΜΟ</v>
      </c>
    </row>
    <row r="10" spans="1:11" s="1" customFormat="1" ht="4.5" customHeight="1">
      <c r="A10" s="333"/>
      <c r="B10" s="64"/>
      <c r="C10" s="65"/>
      <c r="D10" s="3"/>
      <c r="E10" s="3"/>
      <c r="F10" s="3"/>
      <c r="G10" s="28"/>
      <c r="H10" s="3"/>
      <c r="I10" s="3"/>
      <c r="J10" s="41"/>
      <c r="K10" s="54"/>
    </row>
    <row r="11" spans="1:11" s="1" customFormat="1" ht="15" customHeight="1">
      <c r="A11" s="333"/>
      <c r="B11" s="66" t="s">
        <v>93</v>
      </c>
      <c r="C11" s="67">
        <v>3</v>
      </c>
      <c r="D11" s="268"/>
      <c r="E11" s="269"/>
      <c r="F11" s="266"/>
      <c r="G11" s="24">
        <v>4</v>
      </c>
      <c r="H11" s="268"/>
      <c r="I11" s="269"/>
      <c r="J11" s="267"/>
      <c r="K11" s="53" t="str">
        <f>IF(D11="","ΣΥΜΠΛΗΡΩΣΤΕ ΤΟ ONOMA","")</f>
        <v>ΣΥΜΠΛΗΡΩΣΤΕ ΤΟ ONOMA</v>
      </c>
    </row>
    <row r="12" spans="1:11" s="1" customFormat="1" ht="4.5" customHeight="1">
      <c r="A12" s="333"/>
      <c r="B12" s="68"/>
      <c r="C12" s="65"/>
      <c r="D12" s="3"/>
      <c r="E12" s="3"/>
      <c r="F12" s="3"/>
      <c r="G12" s="28"/>
      <c r="H12" s="3"/>
      <c r="I12" s="3"/>
      <c r="J12" s="41"/>
      <c r="K12" s="54"/>
    </row>
    <row r="13" spans="1:11" s="1" customFormat="1" ht="30" customHeight="1">
      <c r="A13" s="333"/>
      <c r="B13" s="69" t="s">
        <v>51</v>
      </c>
      <c r="C13" s="67">
        <v>5</v>
      </c>
      <c r="D13" s="268"/>
      <c r="E13" s="269"/>
      <c r="F13" s="266"/>
      <c r="G13" s="24">
        <v>6</v>
      </c>
      <c r="H13" s="268"/>
      <c r="I13" s="269"/>
      <c r="J13" s="267"/>
      <c r="K13" s="53" t="str">
        <f>IF(D13="","ΣΥΜΠΛΗΡΩΣΤΕ ΤΟ ΠΑΤΡΩΝΥΜΟ","")</f>
        <v>ΣΥΜΠΛΗΡΩΣΤΕ ΤΟ ΠΑΤΡΩΝΥΜΟ</v>
      </c>
    </row>
    <row r="14" spans="1:11" s="1" customFormat="1" ht="4.5" customHeight="1">
      <c r="A14" s="333"/>
      <c r="B14" s="64"/>
      <c r="C14" s="65"/>
      <c r="D14" s="4"/>
      <c r="E14" s="3"/>
      <c r="F14" s="3"/>
      <c r="G14" s="28"/>
      <c r="H14" s="3"/>
      <c r="I14" s="3"/>
      <c r="J14" s="41"/>
      <c r="K14" s="54"/>
    </row>
    <row r="15" spans="1:11" s="1" customFormat="1" ht="30" customHeight="1">
      <c r="A15" s="333"/>
      <c r="B15" s="69" t="s">
        <v>50</v>
      </c>
      <c r="C15" s="67">
        <v>7</v>
      </c>
      <c r="D15" s="268"/>
      <c r="E15" s="269"/>
      <c r="F15" s="266"/>
      <c r="G15" s="24">
        <v>8</v>
      </c>
      <c r="H15" s="268"/>
      <c r="I15" s="269"/>
      <c r="J15" s="267"/>
      <c r="K15" s="53" t="str">
        <f>IF(D15="","ΣΥΜΠΛΗΡΩΣΤΕ ΤΟ ΜΗΤΡΟΝΥΜΟ","")</f>
        <v>ΣΥΜΠΛΗΡΩΣΤΕ ΤΟ ΜΗΤΡΟΝΥΜΟ</v>
      </c>
    </row>
    <row r="16" spans="1:11" s="1" customFormat="1" ht="3.75" customHeight="1">
      <c r="A16" s="333"/>
      <c r="B16" s="64"/>
      <c r="C16" s="65"/>
      <c r="D16" s="3"/>
      <c r="E16" s="3"/>
      <c r="F16" s="3"/>
      <c r="G16" s="28"/>
      <c r="H16" s="3"/>
      <c r="I16" s="3"/>
      <c r="J16" s="41"/>
      <c r="K16" s="54"/>
    </row>
    <row r="17" spans="1:11" s="1" customFormat="1" ht="15.75" customHeight="1">
      <c r="A17" s="333"/>
      <c r="B17" s="69" t="s">
        <v>97</v>
      </c>
      <c r="C17" s="67">
        <v>9</v>
      </c>
      <c r="D17" s="268"/>
      <c r="E17" s="269"/>
      <c r="F17" s="266"/>
      <c r="G17" s="24">
        <v>10</v>
      </c>
      <c r="H17" s="268"/>
      <c r="I17" s="269"/>
      <c r="J17" s="267"/>
      <c r="K17" s="53" t="str">
        <f>IF(D17="","ΣΥΜΠΛΗΡΩΣΤΕ ΤΟΝ ΤΟΠΟ ΓΕΝΝΗΣΗΣ","")</f>
        <v>ΣΥΜΠΛΗΡΩΣΤΕ ΤΟΝ ΤΟΠΟ ΓΕΝΝΗΣΗΣ</v>
      </c>
    </row>
    <row r="18" spans="1:11" s="1" customFormat="1" ht="5.25" customHeight="1">
      <c r="A18" s="333"/>
      <c r="B18" s="64"/>
      <c r="C18" s="65"/>
      <c r="D18" s="3"/>
      <c r="E18" s="3"/>
      <c r="F18" s="3"/>
      <c r="G18" s="28"/>
      <c r="H18" s="3"/>
      <c r="I18" s="3"/>
      <c r="J18" s="41"/>
      <c r="K18" s="54"/>
    </row>
    <row r="19" spans="1:11" s="1" customFormat="1" ht="15.75" customHeight="1">
      <c r="A19" s="333"/>
      <c r="B19" s="69" t="s">
        <v>56</v>
      </c>
      <c r="C19" s="67">
        <v>11</v>
      </c>
      <c r="D19" s="349"/>
      <c r="E19" s="269"/>
      <c r="F19" s="266"/>
      <c r="G19" s="24">
        <v>12</v>
      </c>
      <c r="H19" s="349"/>
      <c r="I19" s="269"/>
      <c r="J19" s="267"/>
      <c r="K19" s="53" t="str">
        <f>IF(D19="","ΣΥΜΠΛΗΡΩΣΤΕ ΤΗΝ ΗΜ/ΝΙΑ ΓΕΝΝΗΣΗΣ",IF(AND(D19&gt;=L1,D19&lt;=L2),"","ΕΛΕΓΞΤΕ ΤΗΝ ΗΜΕΡΟΜΗΝΙΑ ΓΕΝΝΗΣΗΣ!!"))</f>
        <v>ΣΥΜΠΛΗΡΩΣΤΕ ΤΗΝ ΗΜ/ΝΙΑ ΓΕΝΝΗΣΗΣ</v>
      </c>
    </row>
    <row r="20" spans="1:11" s="1" customFormat="1" ht="4.5" customHeight="1">
      <c r="A20" s="333"/>
      <c r="B20" s="70"/>
      <c r="C20" s="65"/>
      <c r="D20" s="3"/>
      <c r="E20" s="3"/>
      <c r="F20" s="3"/>
      <c r="G20" s="28"/>
      <c r="H20" s="3"/>
      <c r="I20" s="3"/>
      <c r="J20" s="41"/>
      <c r="K20" s="54"/>
    </row>
    <row r="21" spans="1:11" s="1" customFormat="1" ht="15" customHeight="1">
      <c r="A21" s="333"/>
      <c r="B21" s="69" t="s">
        <v>94</v>
      </c>
      <c r="C21" s="67">
        <v>13</v>
      </c>
      <c r="D21" s="268"/>
      <c r="E21" s="269"/>
      <c r="F21" s="266"/>
      <c r="G21" s="24">
        <v>14</v>
      </c>
      <c r="H21" s="268"/>
      <c r="I21" s="269"/>
      <c r="J21" s="267"/>
      <c r="K21" s="53" t="str">
        <f>IF(D21="","ΣΥΜΠΛΗΡΩΣΤΕ ΤΟΝ ΑΔΤ","")</f>
        <v>ΣΥΜΠΛΗΡΩΣΤΕ ΤΟΝ ΑΔΤ</v>
      </c>
    </row>
    <row r="22" spans="1:11" s="1" customFormat="1" ht="6" customHeight="1">
      <c r="A22" s="333"/>
      <c r="B22" s="64"/>
      <c r="C22" s="71"/>
      <c r="D22" s="3"/>
      <c r="E22" s="3"/>
      <c r="F22" s="3"/>
      <c r="G22" s="23"/>
      <c r="H22" s="3"/>
      <c r="I22" s="3"/>
      <c r="J22" s="41"/>
      <c r="K22" s="54"/>
    </row>
    <row r="23" spans="1:11" s="1" customFormat="1" ht="15" customHeight="1">
      <c r="A23" s="333"/>
      <c r="B23" s="69" t="s">
        <v>95</v>
      </c>
      <c r="C23" s="67">
        <v>15</v>
      </c>
      <c r="D23" s="349"/>
      <c r="E23" s="269"/>
      <c r="F23" s="266"/>
      <c r="G23" s="24">
        <v>16</v>
      </c>
      <c r="H23" s="268"/>
      <c r="I23" s="269"/>
      <c r="J23" s="267"/>
      <c r="K23" s="53" t="str">
        <f>IF(D23="","ΣΥΜΠΛΗΡΩΣΤΕ ΤΗΝ ΗΜ/ΝΙΑ ΕΚΔΟΣΗΣ","")</f>
        <v>ΣΥΜΠΛΗΡΩΣΤΕ ΤΗΝ ΗΜ/ΝΙΑ ΕΚΔΟΣΗΣ</v>
      </c>
    </row>
    <row r="24" spans="1:11" s="1" customFormat="1" ht="4.5" customHeight="1">
      <c r="A24" s="333"/>
      <c r="B24" s="70"/>
      <c r="C24" s="71"/>
      <c r="D24" s="3"/>
      <c r="E24" s="3"/>
      <c r="F24" s="3"/>
      <c r="G24" s="23"/>
      <c r="H24" s="3"/>
      <c r="I24" s="3"/>
      <c r="J24" s="41"/>
      <c r="K24" s="54"/>
    </row>
    <row r="25" spans="1:11" s="1" customFormat="1" ht="15" customHeight="1">
      <c r="A25" s="333"/>
      <c r="B25" s="69" t="s">
        <v>96</v>
      </c>
      <c r="C25" s="67">
        <v>17</v>
      </c>
      <c r="D25" s="268"/>
      <c r="E25" s="269"/>
      <c r="F25" s="266"/>
      <c r="G25" s="24">
        <v>18</v>
      </c>
      <c r="H25" s="268"/>
      <c r="I25" s="269"/>
      <c r="J25" s="267"/>
      <c r="K25" s="53" t="str">
        <f>IF(D25="","ΣΥΜΠΛΗΡΩΣΤΕ ΤΗΝ ΕΚΔΟΥΣΑ ΑΡΧΗ","")</f>
        <v>ΣΥΜΠΛΗΡΩΣΤΕ ΤΗΝ ΕΚΔΟΥΣΑ ΑΡΧΗ</v>
      </c>
    </row>
    <row r="26" spans="1:11" s="1" customFormat="1" ht="4.5" customHeight="1">
      <c r="A26" s="333"/>
      <c r="B26" s="72"/>
      <c r="C26" s="65"/>
      <c r="D26" s="3"/>
      <c r="E26" s="3"/>
      <c r="F26" s="3"/>
      <c r="G26" s="23"/>
      <c r="H26" s="3"/>
      <c r="I26" s="3"/>
      <c r="J26" s="41"/>
      <c r="K26" s="54"/>
    </row>
    <row r="27" spans="1:11" s="1" customFormat="1" ht="14.25" customHeight="1">
      <c r="A27" s="333"/>
      <c r="B27" s="69" t="s">
        <v>16</v>
      </c>
      <c r="C27" s="67">
        <v>19</v>
      </c>
      <c r="D27" s="344"/>
      <c r="E27" s="345"/>
      <c r="F27" s="346"/>
      <c r="G27" s="24">
        <v>20</v>
      </c>
      <c r="H27" s="344"/>
      <c r="I27" s="345"/>
      <c r="J27" s="347"/>
      <c r="K27" s="53" t="str">
        <f>IF(D27="","ΣΥΜΠΛΗΡΩΣΤΕ ΤΟ ΑΦΜ","")</f>
        <v>ΣΥΜΠΛΗΡΩΣΤΕ ΤΟ ΑΦΜ</v>
      </c>
    </row>
    <row r="28" spans="1:11" s="1" customFormat="1" ht="4.5" customHeight="1">
      <c r="A28" s="333"/>
      <c r="B28" s="73"/>
      <c r="C28" s="65"/>
      <c r="D28" s="3"/>
      <c r="E28" s="3"/>
      <c r="F28" s="3"/>
      <c r="G28" s="23"/>
      <c r="H28" s="3"/>
      <c r="I28" s="3"/>
      <c r="J28" s="41"/>
      <c r="K28" s="54"/>
    </row>
    <row r="29" spans="1:11" s="1" customFormat="1" ht="12" customHeight="1">
      <c r="A29" s="333"/>
      <c r="B29" s="69" t="s">
        <v>17</v>
      </c>
      <c r="C29" s="67">
        <v>21</v>
      </c>
      <c r="D29" s="268"/>
      <c r="E29" s="269"/>
      <c r="F29" s="266"/>
      <c r="G29" s="24">
        <v>22</v>
      </c>
      <c r="H29" s="268"/>
      <c r="I29" s="269"/>
      <c r="J29" s="267"/>
      <c r="K29" s="53" t="str">
        <f>IF(D29="","ΣΥΜΠΛΗΡΩΣΤΕ ΤΗ ΔΟΥ","")</f>
        <v>ΣΥΜΠΛΗΡΩΣΤΕ ΤΗ ΔΟΥ</v>
      </c>
    </row>
    <row r="30" spans="1:11" s="1" customFormat="1" ht="4.5" customHeight="1">
      <c r="A30" s="333"/>
      <c r="B30" s="64"/>
      <c r="C30" s="65"/>
      <c r="D30" s="3"/>
      <c r="E30" s="3"/>
      <c r="F30" s="3"/>
      <c r="G30" s="25"/>
      <c r="H30" s="3"/>
      <c r="I30" s="3"/>
      <c r="J30" s="41"/>
      <c r="K30" s="54"/>
    </row>
    <row r="31" spans="1:11" s="1" customFormat="1" ht="18">
      <c r="A31" s="333"/>
      <c r="B31" s="69" t="s">
        <v>92</v>
      </c>
      <c r="C31" s="67">
        <v>23</v>
      </c>
      <c r="D31" s="51"/>
      <c r="E31" s="36"/>
      <c r="F31" s="36"/>
      <c r="G31" s="25"/>
      <c r="H31" s="3"/>
      <c r="I31" s="3"/>
      <c r="J31" s="41"/>
      <c r="K31" s="53" t="str">
        <f>IF(D31="","ΣΥΜΠΛΗΡΩΣΤΕ ΤΟΝ ΑΡΙΘΜΟ ΠΑΙΔΙΩΝ","")</f>
        <v>ΣΥΜΠΛΗΡΩΣΤΕ ΤΟΝ ΑΡΙΘΜΟ ΠΑΙΔΙΩΝ</v>
      </c>
    </row>
    <row r="32" spans="1:11" s="1" customFormat="1" ht="4.5" customHeight="1">
      <c r="A32" s="333"/>
      <c r="B32" s="64"/>
      <c r="C32" s="65"/>
      <c r="D32" s="3"/>
      <c r="E32" s="3"/>
      <c r="F32" s="3"/>
      <c r="G32" s="25"/>
      <c r="H32" s="3"/>
      <c r="I32" s="3"/>
      <c r="J32" s="41"/>
      <c r="K32" s="54"/>
    </row>
    <row r="33" spans="1:11" s="1" customFormat="1" ht="22.5" customHeight="1">
      <c r="A33" s="333"/>
      <c r="B33" s="69" t="s">
        <v>176</v>
      </c>
      <c r="C33" s="67">
        <v>24</v>
      </c>
      <c r="D33" s="268"/>
      <c r="E33" s="269"/>
      <c r="F33" s="266"/>
      <c r="G33" s="24">
        <v>25</v>
      </c>
      <c r="H33" s="268"/>
      <c r="I33" s="269"/>
      <c r="J33" s="267"/>
      <c r="K33" s="53" t="str">
        <f>IF(D33="","ΣΥΜΠΛΗΡΩΣΤΕ ΤΙΣ ΓΡΑΜΜΑΤΙΚΕΣ ΓΝΩΣΕΙΣ","")</f>
        <v>ΣΥΜΠΛΗΡΩΣΤΕ ΤΙΣ ΓΡΑΜΜΑΤΙΚΕΣ ΓΝΩΣΕΙΣ</v>
      </c>
    </row>
    <row r="34" spans="1:11" s="1" customFormat="1" ht="4.5" customHeight="1">
      <c r="A34" s="333"/>
      <c r="B34" s="74"/>
      <c r="C34" s="75"/>
      <c r="D34" s="37"/>
      <c r="E34" s="38"/>
      <c r="F34" s="39"/>
      <c r="G34" s="29"/>
      <c r="H34" s="39"/>
      <c r="I34" s="3"/>
      <c r="J34" s="42"/>
      <c r="K34" s="54"/>
    </row>
    <row r="35" spans="1:11" s="1" customFormat="1" ht="21" customHeight="1">
      <c r="A35" s="333"/>
      <c r="B35" s="69" t="s">
        <v>14</v>
      </c>
      <c r="C35" s="67">
        <v>26</v>
      </c>
      <c r="D35" s="268"/>
      <c r="E35" s="269"/>
      <c r="F35" s="266"/>
      <c r="G35" s="24">
        <v>27</v>
      </c>
      <c r="H35" s="268"/>
      <c r="I35" s="269"/>
      <c r="J35" s="267"/>
      <c r="K35" s="53" t="str">
        <f>IF(D35="","ΣΥΜΠΛΗΡΩΣΤΕ ΤΟ ΕΠΑΓΓΕΛΜΑ","")</f>
        <v>ΣΥΜΠΛΗΡΩΣΤΕ ΤΟ ΕΠΑΓΓΕΛΜΑ</v>
      </c>
    </row>
    <row r="36" spans="1:11" s="1" customFormat="1" ht="4.5" customHeight="1">
      <c r="A36" s="333"/>
      <c r="B36" s="76"/>
      <c r="C36" s="75"/>
      <c r="D36" s="34"/>
      <c r="E36" s="348"/>
      <c r="F36" s="348"/>
      <c r="G36" s="23"/>
      <c r="H36" s="3"/>
      <c r="I36" s="3"/>
      <c r="J36" s="41"/>
      <c r="K36" s="54"/>
    </row>
    <row r="37" spans="1:11" s="1" customFormat="1" ht="20.25" customHeight="1" thickBot="1">
      <c r="A37" s="334"/>
      <c r="B37" s="77" t="s">
        <v>177</v>
      </c>
      <c r="C37" s="78">
        <v>28</v>
      </c>
      <c r="D37" s="271"/>
      <c r="E37" s="272"/>
      <c r="F37" s="273"/>
      <c r="G37" s="26">
        <v>29</v>
      </c>
      <c r="H37" s="271"/>
      <c r="I37" s="272"/>
      <c r="J37" s="274"/>
      <c r="K37" s="53" t="str">
        <f>IF(D37="","ΣΥΜΠΛΗΡΩΣΤΕ ΤΟ ΤΑΜΕΙΟ ΑΣΦΑΛΙΣΗΣ","")</f>
        <v>ΣΥΜΠΛΗΡΩΣΤΕ ΤΟ ΤΑΜΕΙΟ ΑΣΦΑΛΙΣΗΣ</v>
      </c>
    </row>
    <row r="38" spans="1:11" s="1" customFormat="1" ht="4.5" customHeight="1" thickBot="1">
      <c r="A38" s="61"/>
      <c r="B38" s="79"/>
      <c r="C38" s="80"/>
      <c r="D38" s="40"/>
      <c r="E38" s="40"/>
      <c r="F38" s="40"/>
      <c r="G38" s="27"/>
      <c r="H38" s="40"/>
      <c r="I38" s="40"/>
      <c r="J38" s="40"/>
      <c r="K38" s="54"/>
    </row>
    <row r="39" spans="1:11" s="1" customFormat="1" ht="15" customHeight="1">
      <c r="A39" s="332" t="s">
        <v>18</v>
      </c>
      <c r="B39" s="81" t="s">
        <v>4</v>
      </c>
      <c r="C39" s="63">
        <v>30</v>
      </c>
      <c r="D39" s="335"/>
      <c r="E39" s="336"/>
      <c r="F39" s="336"/>
      <c r="G39" s="22">
        <v>31</v>
      </c>
      <c r="H39" s="336"/>
      <c r="I39" s="336"/>
      <c r="J39" s="338"/>
      <c r="K39" s="53" t="str">
        <f>IF(D39="","ΣΥΜΠΛΗΡΩΣΤΕ ΤΟ ΝΟΜΟ","")</f>
        <v>ΣΥΜΠΛΗΡΩΣΤΕ ΤΟ ΝΟΜΟ</v>
      </c>
    </row>
    <row r="40" spans="1:11" s="1" customFormat="1" ht="15" customHeight="1">
      <c r="A40" s="339"/>
      <c r="B40" s="82" t="s">
        <v>5</v>
      </c>
      <c r="C40" s="67">
        <v>32</v>
      </c>
      <c r="D40" s="268"/>
      <c r="E40" s="269"/>
      <c r="F40" s="269"/>
      <c r="G40" s="24">
        <v>33</v>
      </c>
      <c r="H40" s="269"/>
      <c r="I40" s="269"/>
      <c r="J40" s="267"/>
      <c r="K40" s="54"/>
    </row>
    <row r="41" spans="1:11" s="1" customFormat="1" ht="15" customHeight="1">
      <c r="A41" s="339"/>
      <c r="B41" s="82" t="s">
        <v>6</v>
      </c>
      <c r="C41" s="67">
        <v>34</v>
      </c>
      <c r="D41" s="268"/>
      <c r="E41" s="269"/>
      <c r="F41" s="269"/>
      <c r="G41" s="24">
        <v>35</v>
      </c>
      <c r="H41" s="269"/>
      <c r="I41" s="269"/>
      <c r="J41" s="267"/>
      <c r="K41" s="53" t="str">
        <f>IF(D41="","ΣΥΜΠΛΗΡΩΣΤΕ ΤΟΝ ΔΗΜΟ","")</f>
        <v>ΣΥΜΠΛΗΡΩΣΤΕ ΤΟΝ ΔΗΜΟ</v>
      </c>
    </row>
    <row r="42" spans="1:11" s="1" customFormat="1" ht="15" customHeight="1">
      <c r="A42" s="339"/>
      <c r="B42" s="82" t="s">
        <v>54</v>
      </c>
      <c r="C42" s="67">
        <v>36</v>
      </c>
      <c r="D42" s="268"/>
      <c r="E42" s="269"/>
      <c r="F42" s="269"/>
      <c r="G42" s="24">
        <v>37</v>
      </c>
      <c r="H42" s="269"/>
      <c r="I42" s="269"/>
      <c r="J42" s="267"/>
      <c r="K42" s="53" t="str">
        <f>IF(D42="","ΣΥΜΠΛΗΡΩΣΤΕ ΤΟ ΔΗΜΟΤΙΚΟ ΔΙΑΜΕΡΙΣΜΑ","")</f>
        <v>ΣΥΜΠΛΗΡΩΣΤΕ ΤΟ ΔΗΜΟΤΙΚΟ ΔΙΑΜΕΡΙΣΜΑ</v>
      </c>
    </row>
    <row r="43" spans="1:11" s="1" customFormat="1" ht="15" customHeight="1">
      <c r="A43" s="339"/>
      <c r="B43" s="82" t="s">
        <v>3</v>
      </c>
      <c r="C43" s="67">
        <v>38</v>
      </c>
      <c r="D43" s="268"/>
      <c r="E43" s="269"/>
      <c r="F43" s="266"/>
      <c r="G43" s="24">
        <v>39</v>
      </c>
      <c r="H43" s="268"/>
      <c r="I43" s="269"/>
      <c r="J43" s="267"/>
      <c r="K43" s="53"/>
    </row>
    <row r="44" spans="1:11" s="1" customFormat="1" ht="15" customHeight="1">
      <c r="A44" s="339"/>
      <c r="B44" s="82" t="s">
        <v>340</v>
      </c>
      <c r="C44" s="67">
        <v>40</v>
      </c>
      <c r="D44" s="268"/>
      <c r="E44" s="269"/>
      <c r="F44" s="266"/>
      <c r="G44" s="24">
        <v>41</v>
      </c>
      <c r="H44" s="268"/>
      <c r="I44" s="269"/>
      <c r="J44" s="267"/>
      <c r="K44" s="53" t="str">
        <f>IF(D44="","ΣΥΜΠΛΗΡΩΣΤΕ ΤΗ ΔΙΕΥΘΥΝΣΗ","")</f>
        <v>ΣΥΜΠΛΗΡΩΣΤΕ ΤΗ ΔΙΕΥΘΥΝΣΗ</v>
      </c>
    </row>
    <row r="45" spans="1:11" s="6" customFormat="1" ht="15" customHeight="1">
      <c r="A45" s="339"/>
      <c r="B45" s="82" t="s">
        <v>178</v>
      </c>
      <c r="C45" s="67">
        <v>42</v>
      </c>
      <c r="D45" s="268"/>
      <c r="E45" s="269"/>
      <c r="F45" s="266"/>
      <c r="G45" s="24">
        <v>43</v>
      </c>
      <c r="H45" s="268"/>
      <c r="I45" s="269"/>
      <c r="J45" s="267"/>
      <c r="K45" s="53" t="str">
        <f>IF(D45="","ΣΥΜΠΛΗΡΩΣΤΕ ΤΟ ΤΗΛΕΦΩΝΟ","")</f>
        <v>ΣΥΜΠΛΗΡΩΣΤΕ ΤΟ ΤΗΛΕΦΩΝΟ</v>
      </c>
    </row>
    <row r="46" spans="1:11" s="1" customFormat="1" ht="15" customHeight="1" thickBot="1">
      <c r="A46" s="340"/>
      <c r="B46" s="83" t="s">
        <v>98</v>
      </c>
      <c r="C46" s="67">
        <v>44</v>
      </c>
      <c r="D46" s="341"/>
      <c r="E46" s="342"/>
      <c r="F46" s="343"/>
      <c r="G46" s="30">
        <v>45</v>
      </c>
      <c r="H46" s="271"/>
      <c r="I46" s="272"/>
      <c r="J46" s="274"/>
      <c r="K46" s="54"/>
    </row>
    <row r="47" spans="1:11" s="1" customFormat="1" ht="4.5" customHeight="1" thickBot="1">
      <c r="A47" s="61"/>
      <c r="B47" s="84"/>
      <c r="C47" s="85"/>
      <c r="D47" s="40"/>
      <c r="E47" s="40"/>
      <c r="F47" s="40"/>
      <c r="G47" s="27"/>
      <c r="H47" s="40"/>
      <c r="I47" s="40"/>
      <c r="J47" s="40"/>
      <c r="K47" s="54"/>
    </row>
    <row r="48" spans="1:11" s="1" customFormat="1" ht="15" customHeight="1" thickBot="1">
      <c r="A48" s="326" t="s">
        <v>179</v>
      </c>
      <c r="B48" s="327"/>
      <c r="C48" s="328"/>
      <c r="D48" s="329"/>
      <c r="E48" s="330"/>
      <c r="F48" s="331"/>
      <c r="G48" s="27"/>
      <c r="H48" s="40"/>
      <c r="I48" s="40"/>
      <c r="J48" s="40"/>
      <c r="K48" s="54"/>
    </row>
    <row r="49" spans="1:11" s="1" customFormat="1" ht="4.5" customHeight="1" thickBot="1">
      <c r="A49" s="61"/>
      <c r="B49" s="84"/>
      <c r="C49" s="85"/>
      <c r="D49" s="40"/>
      <c r="E49" s="40"/>
      <c r="F49" s="40"/>
      <c r="G49" s="27"/>
      <c r="H49" s="40"/>
      <c r="I49" s="40"/>
      <c r="J49" s="40"/>
      <c r="K49" s="54"/>
    </row>
    <row r="50" spans="1:11" s="1" customFormat="1" ht="15" customHeight="1">
      <c r="A50" s="332" t="s">
        <v>21</v>
      </c>
      <c r="B50" s="81" t="s">
        <v>4</v>
      </c>
      <c r="C50" s="63">
        <v>46</v>
      </c>
      <c r="D50" s="335"/>
      <c r="E50" s="336"/>
      <c r="F50" s="337"/>
      <c r="G50" s="22">
        <v>47</v>
      </c>
      <c r="H50" s="335"/>
      <c r="I50" s="336"/>
      <c r="J50" s="338"/>
      <c r="K50" s="53" t="str">
        <f>IF(D50="","ΣΥΜΠΛΗΡΩΣΤΕ ΤΟ ΝΟΜΟ","")</f>
        <v>ΣΥΜΠΛΗΡΩΣΤΕ ΤΟ ΝΟΜΟ</v>
      </c>
    </row>
    <row r="51" spans="1:11" s="1" customFormat="1" ht="15" customHeight="1">
      <c r="A51" s="333"/>
      <c r="B51" s="82" t="s">
        <v>5</v>
      </c>
      <c r="C51" s="67">
        <v>48</v>
      </c>
      <c r="D51" s="268"/>
      <c r="E51" s="269"/>
      <c r="F51" s="266"/>
      <c r="G51" s="24">
        <v>49</v>
      </c>
      <c r="H51" s="268"/>
      <c r="I51" s="269"/>
      <c r="J51" s="267"/>
      <c r="K51" s="54"/>
    </row>
    <row r="52" spans="1:11" ht="15" customHeight="1">
      <c r="A52" s="333"/>
      <c r="B52" s="82" t="s">
        <v>6</v>
      </c>
      <c r="C52" s="67">
        <v>50</v>
      </c>
      <c r="D52" s="268"/>
      <c r="E52" s="269"/>
      <c r="F52" s="266"/>
      <c r="G52" s="24">
        <v>51</v>
      </c>
      <c r="H52" s="268"/>
      <c r="I52" s="269"/>
      <c r="J52" s="267"/>
      <c r="K52" s="53" t="str">
        <f>IF(D52="","ΣΥΜΠΛΗΡΩΣΤΕ ΤΟΝ ΔΗΜΟ","")</f>
        <v>ΣΥΜΠΛΗΡΩΣΤΕ ΤΟΝ ΔΗΜΟ</v>
      </c>
    </row>
    <row r="53" spans="1:11" ht="15" customHeight="1">
      <c r="A53" s="333"/>
      <c r="B53" s="82" t="s">
        <v>54</v>
      </c>
      <c r="C53" s="67">
        <v>52</v>
      </c>
      <c r="D53" s="268"/>
      <c r="E53" s="269"/>
      <c r="F53" s="266"/>
      <c r="G53" s="24">
        <v>53</v>
      </c>
      <c r="H53" s="268"/>
      <c r="I53" s="269"/>
      <c r="J53" s="267"/>
      <c r="K53" s="53" t="str">
        <f>IF(D53="","ΣΥΜΠΛΗΡΩΣΤΕ ΤΟ ΔΗΜΟΤΙΚΟ ΔΙΑΜΕΡΙΣΜΑ","")</f>
        <v>ΣΥΜΠΛΗΡΩΣΤΕ ΤΟ ΔΗΜΟΤΙΚΟ ΔΙΑΜΕΡΙΣΜΑ</v>
      </c>
    </row>
    <row r="54" spans="1:11" ht="15" customHeight="1">
      <c r="A54" s="333"/>
      <c r="B54" s="82" t="s">
        <v>3</v>
      </c>
      <c r="C54" s="67">
        <v>54</v>
      </c>
      <c r="D54" s="268"/>
      <c r="E54" s="269"/>
      <c r="F54" s="266"/>
      <c r="G54" s="24">
        <v>55</v>
      </c>
      <c r="H54" s="268"/>
      <c r="I54" s="269"/>
      <c r="J54" s="267"/>
      <c r="K54" s="55"/>
    </row>
    <row r="55" spans="1:11" ht="15" customHeight="1">
      <c r="A55" s="333"/>
      <c r="B55" s="82" t="s">
        <v>19</v>
      </c>
      <c r="C55" s="67">
        <v>56</v>
      </c>
      <c r="D55" s="268"/>
      <c r="E55" s="269"/>
      <c r="F55" s="266"/>
      <c r="G55" s="24">
        <v>57</v>
      </c>
      <c r="H55" s="268"/>
      <c r="I55" s="269"/>
      <c r="J55" s="267"/>
      <c r="K55" s="53" t="str">
        <f>IF(D55="","ΣΥΜΠΛΗΡΩΣΤΕ ΤΗ ΔΙΕΥΘΥΝΣΗ","")</f>
        <v>ΣΥΜΠΛΗΡΩΣΤΕ ΤΗ ΔΙΕΥΘΥΝΣΗ</v>
      </c>
    </row>
    <row r="56" spans="1:11" ht="15" customHeight="1" thickBot="1">
      <c r="A56" s="334"/>
      <c r="B56" s="83" t="s">
        <v>20</v>
      </c>
      <c r="C56" s="86">
        <v>58</v>
      </c>
      <c r="D56" s="271"/>
      <c r="E56" s="272"/>
      <c r="F56" s="273"/>
      <c r="G56" s="30">
        <v>59</v>
      </c>
      <c r="H56" s="271"/>
      <c r="I56" s="272"/>
      <c r="J56" s="274"/>
      <c r="K56" s="53" t="str">
        <f>IF(D56="","ΣΥΜΠΛΗΡΩΣΤΕ ΤΟΝ Τ.Κ.","")</f>
        <v>ΣΥΜΠΛΗΡΩΣΤΕ ΤΟΝ Τ.Κ.</v>
      </c>
    </row>
    <row r="57" spans="1:10" ht="6.75" customHeight="1" thickBot="1">
      <c r="A57" s="87"/>
      <c r="B57" s="88"/>
      <c r="C57" s="89"/>
      <c r="D57" s="12"/>
      <c r="E57" s="12"/>
      <c r="F57" s="12"/>
      <c r="H57" s="12"/>
      <c r="I57" s="12"/>
      <c r="J57" s="12"/>
    </row>
    <row r="58" spans="1:10" ht="23.25" customHeight="1" thickBot="1">
      <c r="A58" s="265" t="s">
        <v>112</v>
      </c>
      <c r="B58" s="324"/>
      <c r="C58" s="90">
        <v>60</v>
      </c>
      <c r="D58" s="290"/>
      <c r="E58" s="291"/>
      <c r="F58" s="282"/>
      <c r="H58" s="276" t="str">
        <f>IF(D58="","ΣΥΜΠΛΗΡΩΣΤΕ ΤΗΝ ΗΜ/ΝΙΑ ΠΡΩΤΗΣ ΕΓΚΑΤΑΣΤΑΣΗΣ",IF(D58&lt;F61,"ΛΑΘΟΣ ΗΜΕΡΟΜΗΝΙΑ ΠΡΩΤΗΣ ΕΓΚΑΤΑΣΤΑΣΗΣ",""))</f>
        <v>ΣΥΜΠΛΗΡΩΣΤΕ ΤΗΝ ΗΜ/ΝΙΑ ΠΡΩΤΗΣ ΕΓΚΑΤΑΣΤΑΣΗΣ</v>
      </c>
      <c r="I58" s="276"/>
      <c r="J58" s="276"/>
    </row>
    <row r="59" spans="1:6" ht="12.75">
      <c r="A59" s="11"/>
      <c r="B59" s="11"/>
      <c r="C59"/>
      <c r="D59" s="352" t="s">
        <v>427</v>
      </c>
      <c r="E59" s="352"/>
      <c r="F59" s="352"/>
    </row>
    <row r="60" ht="4.5" customHeight="1"/>
    <row r="61" ht="9.75">
      <c r="F61" s="52">
        <v>38601</v>
      </c>
    </row>
  </sheetData>
  <sheetProtection password="E8B1" sheet="1" objects="1" scenarios="1" selectLockedCells="1"/>
  <mergeCells count="76">
    <mergeCell ref="H44:J44"/>
    <mergeCell ref="D59:F59"/>
    <mergeCell ref="D58:F58"/>
    <mergeCell ref="A5:J5"/>
    <mergeCell ref="D7:F7"/>
    <mergeCell ref="H7:J7"/>
    <mergeCell ref="D15:F15"/>
    <mergeCell ref="H15:J15"/>
    <mergeCell ref="D17:F17"/>
    <mergeCell ref="H17:J17"/>
    <mergeCell ref="A1:J1"/>
    <mergeCell ref="D8:F8"/>
    <mergeCell ref="H8:J8"/>
    <mergeCell ref="A9:A37"/>
    <mergeCell ref="D9:F9"/>
    <mergeCell ref="H9:J9"/>
    <mergeCell ref="D11:F11"/>
    <mergeCell ref="H11:J11"/>
    <mergeCell ref="D13:F13"/>
    <mergeCell ref="H13:J13"/>
    <mergeCell ref="H19:J19"/>
    <mergeCell ref="D21:F21"/>
    <mergeCell ref="H21:J21"/>
    <mergeCell ref="D19:F19"/>
    <mergeCell ref="D23:F23"/>
    <mergeCell ref="H23:J23"/>
    <mergeCell ref="D25:F25"/>
    <mergeCell ref="H25:J25"/>
    <mergeCell ref="D27:F27"/>
    <mergeCell ref="H27:J27"/>
    <mergeCell ref="E36:F36"/>
    <mergeCell ref="D37:F37"/>
    <mergeCell ref="H37:J37"/>
    <mergeCell ref="D29:F29"/>
    <mergeCell ref="H29:J29"/>
    <mergeCell ref="D33:F33"/>
    <mergeCell ref="H33:J33"/>
    <mergeCell ref="A39:A46"/>
    <mergeCell ref="D39:F39"/>
    <mergeCell ref="H39:J39"/>
    <mergeCell ref="D40:F40"/>
    <mergeCell ref="H40:J40"/>
    <mergeCell ref="D41:F41"/>
    <mergeCell ref="H41:J41"/>
    <mergeCell ref="D42:F42"/>
    <mergeCell ref="D46:F46"/>
    <mergeCell ref="D44:F44"/>
    <mergeCell ref="A50:A56"/>
    <mergeCell ref="D50:F50"/>
    <mergeCell ref="H50:J50"/>
    <mergeCell ref="D51:F51"/>
    <mergeCell ref="H51:J51"/>
    <mergeCell ref="D52:F52"/>
    <mergeCell ref="H52:J52"/>
    <mergeCell ref="D53:F53"/>
    <mergeCell ref="H53:J53"/>
    <mergeCell ref="A58:B58"/>
    <mergeCell ref="D3:H3"/>
    <mergeCell ref="A48:C48"/>
    <mergeCell ref="D48:F48"/>
    <mergeCell ref="H45:J45"/>
    <mergeCell ref="D45:F45"/>
    <mergeCell ref="H43:J43"/>
    <mergeCell ref="D43:F43"/>
    <mergeCell ref="D54:F54"/>
    <mergeCell ref="H54:J54"/>
    <mergeCell ref="H58:J58"/>
    <mergeCell ref="E4:G4"/>
    <mergeCell ref="D56:F56"/>
    <mergeCell ref="H56:J56"/>
    <mergeCell ref="D55:F55"/>
    <mergeCell ref="H55:J55"/>
    <mergeCell ref="H46:J46"/>
    <mergeCell ref="H42:J42"/>
    <mergeCell ref="D35:F35"/>
    <mergeCell ref="H35:J35"/>
  </mergeCells>
  <printOptions/>
  <pageMargins left="0.75" right="0.75" top="0.4" bottom="0.89" header="0.26" footer="0.49"/>
  <pageSetup fitToHeight="1" fitToWidth="1" horizontalDpi="600" verticalDpi="600" orientation="portrait" paperSize="9" scale="77" r:id="rId1"/>
  <headerFooter alignWithMargins="0">
    <oddFooter>&amp;L&amp;"Arial,Πλάγια"&amp;8Πριμοδότηση Πρώτης Εγκατάστασης
Νέων Γεωργών &amp;C&amp;"Arial,Πλάγια"&amp;8ΑΙΤΗΣΗ&amp;R&amp;"Arial,Έντονα Πλάγια"&amp;8 5</oddFooter>
  </headerFooter>
</worksheet>
</file>

<file path=xl/worksheets/sheet5.xml><?xml version="1.0" encoding="utf-8"?>
<worksheet xmlns="http://schemas.openxmlformats.org/spreadsheetml/2006/main" xmlns:r="http://schemas.openxmlformats.org/officeDocument/2006/relationships">
  <sheetPr codeName="Φύλλο6"/>
  <dimension ref="A1:IU43"/>
  <sheetViews>
    <sheetView showGridLines="0" showRowColHeaders="0" showZeros="0" view="pageBreakPreview" zoomScale="85" zoomScaleSheetLayoutView="85" workbookViewId="0" topLeftCell="A12">
      <selection activeCell="F32" sqref="F32"/>
    </sheetView>
  </sheetViews>
  <sheetFormatPr defaultColWidth="9.140625" defaultRowHeight="12.75"/>
  <cols>
    <col min="1" max="1" width="4.00390625" style="87" customWidth="1"/>
    <col min="2" max="2" width="24.28125" style="88" customWidth="1"/>
    <col min="3" max="3" width="3.00390625" style="87" bestFit="1" customWidth="1"/>
    <col min="4" max="4" width="10.00390625" style="87" customWidth="1"/>
    <col min="5" max="5" width="11.7109375" style="87" customWidth="1"/>
    <col min="6" max="6" width="10.7109375" style="87" customWidth="1"/>
    <col min="7" max="7" width="13.57421875" style="87" customWidth="1"/>
    <col min="8" max="8" width="10.7109375" style="87" customWidth="1"/>
    <col min="9" max="9" width="5.140625" style="87" customWidth="1"/>
    <col min="10" max="14" width="9.140625" style="87" customWidth="1"/>
    <col min="15" max="15" width="32.140625" style="87" customWidth="1"/>
    <col min="16" max="16" width="13.140625" style="87" bestFit="1" customWidth="1"/>
    <col min="17" max="16384" width="9.140625" style="87" customWidth="1"/>
  </cols>
  <sheetData>
    <row r="1" spans="1:255" ht="17.25" customHeight="1">
      <c r="A1" s="412" t="s">
        <v>180</v>
      </c>
      <c r="B1" s="412"/>
      <c r="C1" s="412"/>
      <c r="D1" s="412"/>
      <c r="E1" s="412"/>
      <c r="F1" s="412"/>
      <c r="G1" s="412"/>
      <c r="H1" s="412"/>
      <c r="I1" s="412"/>
      <c r="J1" s="412"/>
      <c r="K1" s="416"/>
      <c r="L1" s="416"/>
      <c r="M1" s="416"/>
      <c r="N1" s="416"/>
      <c r="O1" s="416"/>
      <c r="P1" s="416"/>
      <c r="Q1" s="416"/>
      <c r="R1" s="416"/>
      <c r="S1" s="416"/>
      <c r="T1" s="416"/>
      <c r="U1" s="416"/>
      <c r="V1" s="416"/>
      <c r="W1" s="416"/>
      <c r="X1" s="416"/>
      <c r="Y1" s="416"/>
      <c r="Z1" s="416"/>
      <c r="AA1" s="416"/>
      <c r="AB1" s="416"/>
      <c r="AC1" s="416"/>
      <c r="AD1" s="416"/>
      <c r="AE1" s="416"/>
      <c r="AF1" s="416"/>
      <c r="AG1" s="416"/>
      <c r="AH1" s="416"/>
      <c r="AI1" s="416"/>
      <c r="AJ1" s="416"/>
      <c r="AK1" s="416"/>
      <c r="AL1" s="416"/>
      <c r="AM1" s="416"/>
      <c r="AN1" s="416"/>
      <c r="AO1" s="416"/>
      <c r="AP1" s="416"/>
      <c r="AQ1" s="416"/>
      <c r="AR1" s="416"/>
      <c r="AS1" s="416"/>
      <c r="AT1" s="416"/>
      <c r="AU1" s="416"/>
      <c r="AV1" s="416"/>
      <c r="AW1" s="416"/>
      <c r="AX1" s="416"/>
      <c r="AY1" s="416"/>
      <c r="AZ1" s="416"/>
      <c r="BA1" s="416"/>
      <c r="BB1" s="416"/>
      <c r="BC1" s="416"/>
      <c r="BD1" s="416"/>
      <c r="BE1" s="416"/>
      <c r="BF1" s="416"/>
      <c r="BG1" s="416"/>
      <c r="BH1" s="416"/>
      <c r="BI1" s="416"/>
      <c r="BJ1" s="416"/>
      <c r="BK1" s="416"/>
      <c r="BL1" s="416"/>
      <c r="BM1" s="416"/>
      <c r="BN1" s="416"/>
      <c r="BO1" s="416"/>
      <c r="BP1" s="416"/>
      <c r="BQ1" s="416"/>
      <c r="BR1" s="416"/>
      <c r="BS1" s="416"/>
      <c r="BT1" s="416"/>
      <c r="BU1" s="416"/>
      <c r="BV1" s="416"/>
      <c r="BW1" s="416"/>
      <c r="BX1" s="416"/>
      <c r="BY1" s="416"/>
      <c r="BZ1" s="416"/>
      <c r="CA1" s="416"/>
      <c r="CB1" s="416"/>
      <c r="CC1" s="416"/>
      <c r="CD1" s="416"/>
      <c r="CE1" s="416"/>
      <c r="CF1" s="416"/>
      <c r="CG1" s="416"/>
      <c r="CH1" s="416"/>
      <c r="CI1" s="416"/>
      <c r="CJ1" s="416"/>
      <c r="CK1" s="416"/>
      <c r="CL1" s="416"/>
      <c r="CM1" s="416"/>
      <c r="CN1" s="416"/>
      <c r="CO1" s="416"/>
      <c r="CP1" s="416"/>
      <c r="CQ1" s="416"/>
      <c r="CR1" s="416"/>
      <c r="CS1" s="416"/>
      <c r="CT1" s="416"/>
      <c r="CU1" s="416"/>
      <c r="CV1" s="416"/>
      <c r="CW1" s="416"/>
      <c r="CX1" s="416"/>
      <c r="CY1" s="416"/>
      <c r="CZ1" s="416"/>
      <c r="DA1" s="416"/>
      <c r="DB1" s="416"/>
      <c r="DC1" s="416"/>
      <c r="DD1" s="416"/>
      <c r="DE1" s="416"/>
      <c r="DF1" s="416"/>
      <c r="DG1" s="416"/>
      <c r="DH1" s="416"/>
      <c r="DI1" s="416"/>
      <c r="DJ1" s="416"/>
      <c r="DK1" s="416"/>
      <c r="DL1" s="416"/>
      <c r="DM1" s="416"/>
      <c r="DN1" s="416"/>
      <c r="DO1" s="416"/>
      <c r="DP1" s="416"/>
      <c r="DQ1" s="416"/>
      <c r="DR1" s="416"/>
      <c r="DS1" s="416"/>
      <c r="DT1" s="416"/>
      <c r="DU1" s="416"/>
      <c r="DV1" s="416"/>
      <c r="DW1" s="416"/>
      <c r="DX1" s="416"/>
      <c r="DY1" s="416"/>
      <c r="DZ1" s="416"/>
      <c r="EA1" s="416"/>
      <c r="EB1" s="416"/>
      <c r="EC1" s="416"/>
      <c r="ED1" s="416"/>
      <c r="EE1" s="416"/>
      <c r="EF1" s="416"/>
      <c r="EG1" s="416"/>
      <c r="EH1" s="416"/>
      <c r="EI1" s="416"/>
      <c r="EJ1" s="416"/>
      <c r="EK1" s="416"/>
      <c r="EL1" s="416"/>
      <c r="EM1" s="416"/>
      <c r="EN1" s="416"/>
      <c r="EO1" s="416"/>
      <c r="EP1" s="416"/>
      <c r="EQ1" s="416"/>
      <c r="ER1" s="416"/>
      <c r="ES1" s="416"/>
      <c r="ET1" s="416"/>
      <c r="EU1" s="416"/>
      <c r="EV1" s="416"/>
      <c r="EW1" s="416"/>
      <c r="EX1" s="416"/>
      <c r="EY1" s="416"/>
      <c r="EZ1" s="416"/>
      <c r="FA1" s="416"/>
      <c r="FB1" s="416"/>
      <c r="FC1" s="416"/>
      <c r="FD1" s="416"/>
      <c r="FE1" s="416"/>
      <c r="FF1" s="416"/>
      <c r="FG1" s="416"/>
      <c r="FH1" s="416"/>
      <c r="FI1" s="416"/>
      <c r="FJ1" s="416"/>
      <c r="FK1" s="416"/>
      <c r="FL1" s="416"/>
      <c r="FM1" s="416"/>
      <c r="FN1" s="416"/>
      <c r="FO1" s="416"/>
      <c r="FP1" s="416"/>
      <c r="FQ1" s="416"/>
      <c r="FR1" s="416"/>
      <c r="FS1" s="416"/>
      <c r="FT1" s="416"/>
      <c r="FU1" s="416"/>
      <c r="FV1" s="416"/>
      <c r="FW1" s="416"/>
      <c r="FX1" s="416"/>
      <c r="FY1" s="416"/>
      <c r="FZ1" s="416"/>
      <c r="GA1" s="416"/>
      <c r="GB1" s="416"/>
      <c r="GC1" s="416"/>
      <c r="GD1" s="416"/>
      <c r="GE1" s="416"/>
      <c r="GF1" s="416"/>
      <c r="GG1" s="416"/>
      <c r="GH1" s="416"/>
      <c r="GI1" s="416"/>
      <c r="GJ1" s="416"/>
      <c r="GK1" s="416"/>
      <c r="GL1" s="416"/>
      <c r="GM1" s="416"/>
      <c r="GN1" s="416"/>
      <c r="GO1" s="416"/>
      <c r="GP1" s="416"/>
      <c r="GQ1" s="416"/>
      <c r="GR1" s="416"/>
      <c r="GS1" s="416"/>
      <c r="GT1" s="416"/>
      <c r="GU1" s="416"/>
      <c r="GV1" s="416"/>
      <c r="GW1" s="416"/>
      <c r="GX1" s="416"/>
      <c r="GY1" s="416"/>
      <c r="GZ1" s="416"/>
      <c r="HA1" s="416"/>
      <c r="HB1" s="416"/>
      <c r="HC1" s="416"/>
      <c r="HD1" s="416"/>
      <c r="HE1" s="416"/>
      <c r="HF1" s="416"/>
      <c r="HG1" s="416"/>
      <c r="HH1" s="416"/>
      <c r="HI1" s="416"/>
      <c r="HJ1" s="416"/>
      <c r="HK1" s="416"/>
      <c r="HL1" s="416"/>
      <c r="HM1" s="416"/>
      <c r="HN1" s="416"/>
      <c r="HO1" s="416"/>
      <c r="HP1" s="416"/>
      <c r="HQ1" s="416"/>
      <c r="HR1" s="416"/>
      <c r="HS1" s="416"/>
      <c r="HT1" s="416"/>
      <c r="HU1" s="416"/>
      <c r="HV1" s="416"/>
      <c r="HW1" s="416"/>
      <c r="HX1" s="416"/>
      <c r="HY1" s="416"/>
      <c r="HZ1" s="416"/>
      <c r="IA1" s="416"/>
      <c r="IB1" s="416"/>
      <c r="IC1" s="416"/>
      <c r="ID1" s="416"/>
      <c r="IE1" s="416"/>
      <c r="IF1" s="416"/>
      <c r="IG1" s="416"/>
      <c r="IH1" s="416"/>
      <c r="II1" s="416"/>
      <c r="IJ1" s="416"/>
      <c r="IK1" s="416"/>
      <c r="IL1" s="416"/>
      <c r="IM1" s="416"/>
      <c r="IN1" s="416"/>
      <c r="IO1" s="416"/>
      <c r="IP1" s="416"/>
      <c r="IQ1" s="416"/>
      <c r="IR1" s="416"/>
      <c r="IS1" s="416"/>
      <c r="IT1" s="416"/>
      <c r="IU1" s="416"/>
    </row>
    <row r="2" spans="2:9" ht="4.5" customHeight="1">
      <c r="B2" s="413"/>
      <c r="C2" s="413"/>
      <c r="D2" s="413"/>
      <c r="E2" s="413"/>
      <c r="F2" s="413"/>
      <c r="G2" s="413"/>
      <c r="H2" s="413"/>
      <c r="I2" s="93"/>
    </row>
    <row r="3" spans="1:15" ht="19.5" customHeight="1">
      <c r="A3" s="94">
        <v>61</v>
      </c>
      <c r="B3" s="391" t="s">
        <v>181</v>
      </c>
      <c r="C3" s="392"/>
      <c r="D3" s="392"/>
      <c r="E3" s="392"/>
      <c r="F3" s="393"/>
      <c r="I3" s="354" t="str">
        <f>IF(O3&lt;&gt;1,"ΕΠΙΛΕΞΤΕ (1) ή ΕΝΑ ΕΚ ΤΩΝ (2)","")</f>
        <v>ΕΠΙΛΕΞΤΕ (1) ή ΕΝΑ ΕΚ ΤΩΝ (2)</v>
      </c>
      <c r="J3" s="354"/>
      <c r="O3" s="87">
        <f>O4+O7</f>
        <v>0</v>
      </c>
    </row>
    <row r="4" spans="2:15" s="13" customFormat="1" ht="19.5" customHeight="1">
      <c r="B4" s="413" t="s">
        <v>342</v>
      </c>
      <c r="C4" s="413"/>
      <c r="D4" s="413"/>
      <c r="E4" s="413"/>
      <c r="F4" s="413"/>
      <c r="G4" s="413"/>
      <c r="H4" s="413"/>
      <c r="I4" s="95" t="s">
        <v>139</v>
      </c>
      <c r="J4" s="124"/>
      <c r="K4" s="87"/>
      <c r="O4" s="13">
        <f>IF(J4="",0,1)</f>
        <v>0</v>
      </c>
    </row>
    <row r="5" spans="2:11" s="13" customFormat="1" ht="4.5" customHeight="1">
      <c r="B5" s="93"/>
      <c r="C5" s="93"/>
      <c r="D5" s="93"/>
      <c r="E5" s="93"/>
      <c r="F5" s="93"/>
      <c r="G5" s="93"/>
      <c r="H5" s="93"/>
      <c r="I5" s="93"/>
      <c r="J5" s="96"/>
      <c r="K5" s="87"/>
    </row>
    <row r="6" spans="2:11" s="13" customFormat="1" ht="19.5" customHeight="1">
      <c r="B6" s="415" t="s">
        <v>182</v>
      </c>
      <c r="C6" s="415"/>
      <c r="D6" s="415"/>
      <c r="E6" s="383"/>
      <c r="F6" s="383"/>
      <c r="G6" s="383"/>
      <c r="H6" s="383"/>
      <c r="I6" s="383"/>
      <c r="J6" s="383"/>
      <c r="K6" s="87"/>
    </row>
    <row r="7" spans="2:15" s="13" customFormat="1" ht="19.5" customHeight="1">
      <c r="B7" s="387" t="s">
        <v>183</v>
      </c>
      <c r="C7" s="387"/>
      <c r="D7" s="387"/>
      <c r="E7" s="387"/>
      <c r="F7" s="387"/>
      <c r="G7" s="387"/>
      <c r="H7" s="387"/>
      <c r="I7" s="387"/>
      <c r="J7" s="387"/>
      <c r="K7" s="87"/>
      <c r="O7" s="13">
        <f>SUM(O8:O10)</f>
        <v>0</v>
      </c>
    </row>
    <row r="8" spans="2:15" s="13" customFormat="1" ht="30.75" customHeight="1">
      <c r="B8" s="367" t="s">
        <v>343</v>
      </c>
      <c r="C8" s="368"/>
      <c r="D8" s="368"/>
      <c r="E8" s="368"/>
      <c r="F8" s="368"/>
      <c r="G8" s="368"/>
      <c r="H8" s="369"/>
      <c r="I8" s="95" t="s">
        <v>139</v>
      </c>
      <c r="J8" s="125"/>
      <c r="K8" s="87"/>
      <c r="O8" s="13">
        <f>IF(J8="",0,1)</f>
        <v>0</v>
      </c>
    </row>
    <row r="9" spans="2:15" s="13" customFormat="1" ht="21" customHeight="1">
      <c r="B9" s="367" t="s">
        <v>345</v>
      </c>
      <c r="C9" s="368"/>
      <c r="D9" s="368"/>
      <c r="E9" s="368"/>
      <c r="F9" s="368"/>
      <c r="G9" s="368"/>
      <c r="H9" s="369"/>
      <c r="I9" s="95" t="s">
        <v>139</v>
      </c>
      <c r="J9" s="125"/>
      <c r="K9" s="87"/>
      <c r="O9" s="13">
        <f>IF(J9="",0,1)</f>
        <v>0</v>
      </c>
    </row>
    <row r="10" spans="2:15" s="13" customFormat="1" ht="21" customHeight="1">
      <c r="B10" s="367" t="s">
        <v>344</v>
      </c>
      <c r="C10" s="368"/>
      <c r="D10" s="368"/>
      <c r="E10" s="368"/>
      <c r="F10" s="368"/>
      <c r="G10" s="368"/>
      <c r="H10" s="369"/>
      <c r="I10" s="95" t="s">
        <v>139</v>
      </c>
      <c r="J10" s="125"/>
      <c r="K10" s="87"/>
      <c r="O10" s="13">
        <f>IF(J10="",0,1)</f>
        <v>0</v>
      </c>
    </row>
    <row r="11" spans="2:10" s="13" customFormat="1" ht="15.75" customHeight="1">
      <c r="B11" s="97" t="s">
        <v>184</v>
      </c>
      <c r="C11" s="370" t="s">
        <v>185</v>
      </c>
      <c r="D11" s="371"/>
      <c r="E11" s="371"/>
      <c r="F11" s="371"/>
      <c r="G11" s="372"/>
      <c r="H11" s="371" t="s">
        <v>186</v>
      </c>
      <c r="I11" s="371"/>
      <c r="J11" s="372"/>
    </row>
    <row r="12" spans="2:10" s="13" customFormat="1" ht="21" customHeight="1">
      <c r="B12" s="126"/>
      <c r="C12" s="359"/>
      <c r="D12" s="360"/>
      <c r="E12" s="360"/>
      <c r="F12" s="360"/>
      <c r="G12" s="361"/>
      <c r="H12" s="359"/>
      <c r="I12" s="360"/>
      <c r="J12" s="361"/>
    </row>
    <row r="13" spans="2:10" s="13" customFormat="1" ht="4.5" customHeight="1">
      <c r="B13" s="98"/>
      <c r="C13" s="98"/>
      <c r="D13" s="98"/>
      <c r="E13" s="98"/>
      <c r="F13" s="99"/>
      <c r="G13" s="99"/>
      <c r="H13" s="99"/>
      <c r="I13" s="99"/>
      <c r="J13" s="100"/>
    </row>
    <row r="14" spans="2:10" ht="22.5" customHeight="1">
      <c r="B14" s="402" t="s">
        <v>106</v>
      </c>
      <c r="C14" s="403"/>
      <c r="D14" s="403"/>
      <c r="E14" s="404"/>
      <c r="F14" s="101"/>
      <c r="G14" s="102"/>
      <c r="H14" s="102"/>
      <c r="I14" s="102"/>
      <c r="J14" s="102"/>
    </row>
    <row r="15" spans="2:10" ht="23.25" customHeight="1">
      <c r="B15" s="103" t="s">
        <v>59</v>
      </c>
      <c r="C15" s="396" t="s">
        <v>60</v>
      </c>
      <c r="D15" s="396"/>
      <c r="E15" s="397"/>
      <c r="F15" s="362" t="s">
        <v>37</v>
      </c>
      <c r="G15" s="363"/>
      <c r="H15" s="362" t="s">
        <v>52</v>
      </c>
      <c r="I15" s="363"/>
      <c r="J15" s="364"/>
    </row>
    <row r="16" spans="1:10" s="13" customFormat="1" ht="24" customHeight="1">
      <c r="A16" s="94">
        <v>62</v>
      </c>
      <c r="B16" s="406" t="s">
        <v>586</v>
      </c>
      <c r="C16" s="355" t="s">
        <v>38</v>
      </c>
      <c r="D16" s="394"/>
      <c r="E16" s="395"/>
      <c r="F16" s="357"/>
      <c r="G16" s="358"/>
      <c r="H16" s="357"/>
      <c r="I16" s="401"/>
      <c r="J16" s="358"/>
    </row>
    <row r="17" spans="1:10" s="13" customFormat="1" ht="24" customHeight="1">
      <c r="A17" s="104"/>
      <c r="B17" s="408"/>
      <c r="C17" s="355" t="s">
        <v>99</v>
      </c>
      <c r="D17" s="394"/>
      <c r="E17" s="395"/>
      <c r="F17" s="357"/>
      <c r="G17" s="358"/>
      <c r="H17" s="357"/>
      <c r="I17" s="401"/>
      <c r="J17" s="358"/>
    </row>
    <row r="18" spans="1:10" s="13" customFormat="1" ht="16.5" customHeight="1">
      <c r="A18" s="87"/>
      <c r="B18" s="105"/>
      <c r="C18" s="355" t="s">
        <v>13</v>
      </c>
      <c r="D18" s="356"/>
      <c r="E18" s="414"/>
      <c r="F18" s="365">
        <f>SUM(F16:G17)</f>
        <v>0</v>
      </c>
      <c r="G18" s="366"/>
      <c r="H18" s="384">
        <f>SUM(H16:J17)</f>
        <v>0</v>
      </c>
      <c r="I18" s="385"/>
      <c r="J18" s="386"/>
    </row>
    <row r="19" spans="2:10" s="13" customFormat="1" ht="6.75" customHeight="1">
      <c r="B19" s="106"/>
      <c r="C19" s="106"/>
      <c r="D19" s="106"/>
      <c r="E19" s="106"/>
      <c r="F19" s="107"/>
      <c r="G19" s="107"/>
      <c r="H19" s="107"/>
      <c r="I19" s="107"/>
      <c r="J19" s="107"/>
    </row>
    <row r="20" spans="1:10" s="13" customFormat="1" ht="14.25" customHeight="1">
      <c r="A20" s="87"/>
      <c r="B20" s="105"/>
      <c r="C20" s="108"/>
      <c r="D20" s="109"/>
      <c r="E20" s="109"/>
      <c r="F20" s="110" t="s">
        <v>157</v>
      </c>
      <c r="G20" s="110" t="s">
        <v>158</v>
      </c>
      <c r="H20" s="110" t="s">
        <v>157</v>
      </c>
      <c r="I20" s="370" t="s">
        <v>158</v>
      </c>
      <c r="J20" s="372"/>
    </row>
    <row r="21" spans="1:10" s="13" customFormat="1" ht="22.5" customHeight="1">
      <c r="A21" s="94">
        <v>63</v>
      </c>
      <c r="B21" s="406" t="s">
        <v>147</v>
      </c>
      <c r="C21" s="355" t="s">
        <v>162</v>
      </c>
      <c r="D21" s="356"/>
      <c r="E21" s="356"/>
      <c r="F21" s="56"/>
      <c r="G21" s="56"/>
      <c r="H21" s="56"/>
      <c r="I21" s="376"/>
      <c r="J21" s="377"/>
    </row>
    <row r="22" spans="1:10" s="13" customFormat="1" ht="22.5" customHeight="1">
      <c r="A22" s="111"/>
      <c r="B22" s="407"/>
      <c r="C22" s="355" t="s">
        <v>62</v>
      </c>
      <c r="D22" s="356"/>
      <c r="E22" s="356"/>
      <c r="F22" s="56"/>
      <c r="G22" s="56"/>
      <c r="H22" s="56"/>
      <c r="I22" s="376"/>
      <c r="J22" s="377"/>
    </row>
    <row r="23" spans="1:10" s="13" customFormat="1" ht="22.5" customHeight="1">
      <c r="A23" s="111"/>
      <c r="B23" s="407"/>
      <c r="C23" s="355" t="s">
        <v>100</v>
      </c>
      <c r="D23" s="356"/>
      <c r="E23" s="356"/>
      <c r="F23" s="56"/>
      <c r="G23" s="56"/>
      <c r="H23" s="56"/>
      <c r="I23" s="376"/>
      <c r="J23" s="377"/>
    </row>
    <row r="24" spans="1:10" s="13" customFormat="1" ht="22.5" customHeight="1">
      <c r="A24" s="111"/>
      <c r="B24" s="407"/>
      <c r="C24" s="355" t="s">
        <v>102</v>
      </c>
      <c r="D24" s="356"/>
      <c r="E24" s="356"/>
      <c r="F24" s="56"/>
      <c r="G24" s="56"/>
      <c r="H24" s="56"/>
      <c r="I24" s="376"/>
      <c r="J24" s="377"/>
    </row>
    <row r="25" spans="1:10" s="13" customFormat="1" ht="22.5" customHeight="1">
      <c r="A25" s="111"/>
      <c r="B25" s="407"/>
      <c r="C25" s="355" t="s">
        <v>101</v>
      </c>
      <c r="D25" s="356"/>
      <c r="E25" s="356"/>
      <c r="F25" s="56"/>
      <c r="G25" s="56"/>
      <c r="H25" s="56"/>
      <c r="I25" s="376"/>
      <c r="J25" s="377"/>
    </row>
    <row r="26" spans="1:10" s="13" customFormat="1" ht="22.5" customHeight="1">
      <c r="A26" s="111"/>
      <c r="B26" s="408"/>
      <c r="C26" s="355" t="s">
        <v>39</v>
      </c>
      <c r="D26" s="356"/>
      <c r="E26" s="356"/>
      <c r="F26" s="56"/>
      <c r="G26" s="56"/>
      <c r="H26" s="56"/>
      <c r="I26" s="376"/>
      <c r="J26" s="377"/>
    </row>
    <row r="27" spans="1:10" s="13" customFormat="1" ht="22.5" customHeight="1">
      <c r="A27" s="87"/>
      <c r="B27" s="88"/>
      <c r="C27" s="355" t="s">
        <v>13</v>
      </c>
      <c r="D27" s="356"/>
      <c r="E27" s="356"/>
      <c r="F27" s="112">
        <f>SUM(F21:F26)</f>
        <v>0</v>
      </c>
      <c r="G27" s="112">
        <f>SUM(G21:G26)</f>
        <v>0</v>
      </c>
      <c r="H27" s="112">
        <f>SUM(H21:H26)</f>
        <v>0</v>
      </c>
      <c r="I27" s="381">
        <f>SUM(I21:I26)</f>
        <v>0</v>
      </c>
      <c r="J27" s="382"/>
    </row>
    <row r="28" spans="1:10" s="13" customFormat="1" ht="27.75" customHeight="1">
      <c r="A28" s="61"/>
      <c r="B28" s="113"/>
      <c r="C28" s="419" t="s">
        <v>434</v>
      </c>
      <c r="D28" s="419"/>
      <c r="E28" s="419"/>
      <c r="F28" s="418" t="str">
        <f>IF(ABS(F27+G27-F18)&gt;0.00001,"ΛΑΘΟΣ ΣΤΙΣ ΕΚΤΑΣΕΙΣ ΤΗΣ ΥΦΙΣΤΑΜΕΝΗΣ ΚΑΤΑΣΤΑΣΗΣ","Ο.Κ.")</f>
        <v>Ο.Κ.</v>
      </c>
      <c r="G28" s="418"/>
      <c r="H28" s="418" t="str">
        <f>IF(ABS(H27+I27-H18)&gt;0.00001,"ΛΑΘΟΣ ΣΤΙΣ ΕΚΤΑΣΕΙΣ ΤΗΣ ΜΕΛΛΟΝΤΙΚΗΣ ΚΑΤΑΣΤΑΣΗΣ","Ο.Κ.")</f>
        <v>Ο.Κ.</v>
      </c>
      <c r="I28" s="418"/>
      <c r="J28" s="418"/>
    </row>
    <row r="29" spans="1:10" ht="33.75" customHeight="1">
      <c r="A29" s="94">
        <v>64</v>
      </c>
      <c r="B29" s="114" t="s">
        <v>164</v>
      </c>
      <c r="C29" s="355" t="s">
        <v>61</v>
      </c>
      <c r="D29" s="394"/>
      <c r="E29" s="395"/>
      <c r="F29" s="378">
        <f>SUM(F32:F34)</f>
        <v>0</v>
      </c>
      <c r="G29" s="380"/>
      <c r="H29" s="378">
        <f>SUM(H32:H34)</f>
        <v>0</v>
      </c>
      <c r="I29" s="379"/>
      <c r="J29" s="380"/>
    </row>
    <row r="30" spans="2:10" ht="6.75" customHeight="1">
      <c r="B30" s="115"/>
      <c r="C30" s="116"/>
      <c r="D30" s="116"/>
      <c r="E30" s="116"/>
      <c r="F30" s="107"/>
      <c r="G30" s="107"/>
      <c r="H30" s="107"/>
      <c r="I30" s="107"/>
      <c r="J30" s="107"/>
    </row>
    <row r="31" spans="2:10" ht="16.5" customHeight="1">
      <c r="B31" s="115"/>
      <c r="C31" s="116"/>
      <c r="D31" s="116"/>
      <c r="E31" s="116"/>
      <c r="F31" s="117" t="s">
        <v>187</v>
      </c>
      <c r="G31" s="117" t="s">
        <v>188</v>
      </c>
      <c r="H31" s="117" t="str">
        <f>F31</f>
        <v>ΜΟΝΑΔΕΣ</v>
      </c>
      <c r="I31" s="375" t="str">
        <f>G31</f>
        <v>ΠΟΣΟΣΤΟ %</v>
      </c>
      <c r="J31" s="375"/>
    </row>
    <row r="32" spans="1:10" ht="22.5" customHeight="1">
      <c r="A32" s="94">
        <v>65</v>
      </c>
      <c r="B32" s="406" t="s">
        <v>63</v>
      </c>
      <c r="C32" s="355" t="s">
        <v>64</v>
      </c>
      <c r="D32" s="394"/>
      <c r="E32" s="395"/>
      <c r="F32" s="232"/>
      <c r="G32" s="233">
        <f>IF(($F$32+$F$33+$F$34)&gt;0,F32/($F$32+$F$33+$F$34),0)</f>
        <v>0</v>
      </c>
      <c r="H32" s="232"/>
      <c r="I32" s="373">
        <f>IF(($H$32+$H$33+$H$34)&gt;0,H32/($H$32+$H$33+$H$34),0)</f>
        <v>0</v>
      </c>
      <c r="J32" s="374"/>
    </row>
    <row r="33" spans="2:10" ht="22.5" customHeight="1">
      <c r="B33" s="407"/>
      <c r="C33" s="355" t="s">
        <v>55</v>
      </c>
      <c r="D33" s="394"/>
      <c r="E33" s="395"/>
      <c r="F33" s="232"/>
      <c r="G33" s="233">
        <f>IF(($F$32+$F$33+$F$34)&gt;0,F33/($F$32+$F$33+$F$34),0)</f>
        <v>0</v>
      </c>
      <c r="H33" s="232"/>
      <c r="I33" s="373">
        <f>IF(($H$32+$H$33+$H$34)&gt;0,H33/($H$32+$H$33+$H$34),0)</f>
        <v>0</v>
      </c>
      <c r="J33" s="374"/>
    </row>
    <row r="34" spans="2:10" ht="22.5" customHeight="1">
      <c r="B34" s="408"/>
      <c r="C34" s="355" t="s">
        <v>189</v>
      </c>
      <c r="D34" s="394"/>
      <c r="E34" s="395"/>
      <c r="F34" s="232"/>
      <c r="G34" s="233">
        <f>IF(($F$32+$F$33+$F$34)&gt;0,F34/($F$32+$F$33+$F$34),0)</f>
        <v>0</v>
      </c>
      <c r="H34" s="232"/>
      <c r="I34" s="373">
        <f>IF(($H$32+$H$33+$H$34)&gt;0,H34/($H$32+$H$33+$H$34),0)</f>
        <v>0</v>
      </c>
      <c r="J34" s="374"/>
    </row>
    <row r="35" spans="2:10" ht="22.5" customHeight="1">
      <c r="B35" s="118"/>
      <c r="C35" s="355" t="s">
        <v>65</v>
      </c>
      <c r="D35" s="394"/>
      <c r="E35" s="395"/>
      <c r="F35" s="398" t="str">
        <f>IF(G32&gt;=0.5,"ΚΤΗΝΟΤΡΟΦΙΚΗ",IF(G33&gt;0.5,"ΦΥΤΙΚΗ",IF(G34&gt;0.5,"ΜΙΚΤΗ","ΜΙΚΤΗ")))</f>
        <v>ΜΙΚΤΗ</v>
      </c>
      <c r="G35" s="399"/>
      <c r="H35" s="398" t="str">
        <f>IF(I32&gt;=0.5,"ΚΤΗΝΟΤΡΟΦΙΚΗ",IF(I33&gt;0.5,"ΦΥΤΙΚΗ",IF(I34&gt;0.5,"ΜΙΚΤΗ","ΜΙΚΤΗ")))</f>
        <v>ΜΙΚΤΗ</v>
      </c>
      <c r="I35" s="400"/>
      <c r="J35" s="399"/>
    </row>
    <row r="36" spans="2:10" ht="8.25" customHeight="1">
      <c r="B36" s="119"/>
      <c r="C36" s="120"/>
      <c r="D36" s="120"/>
      <c r="E36" s="120"/>
      <c r="F36" s="121"/>
      <c r="G36" s="121"/>
      <c r="H36" s="121"/>
      <c r="I36" s="121"/>
      <c r="J36" s="121"/>
    </row>
    <row r="37" spans="1:10" ht="26.25" customHeight="1">
      <c r="A37" s="94">
        <v>66</v>
      </c>
      <c r="B37" s="409" t="s">
        <v>67</v>
      </c>
      <c r="C37" s="355" t="s">
        <v>68</v>
      </c>
      <c r="D37" s="394"/>
      <c r="E37" s="395"/>
      <c r="F37" s="405"/>
      <c r="G37" s="405"/>
      <c r="H37" s="388"/>
      <c r="I37" s="389"/>
      <c r="J37" s="390"/>
    </row>
    <row r="38" spans="2:10" ht="26.25" customHeight="1">
      <c r="B38" s="410"/>
      <c r="C38" s="355" t="s">
        <v>69</v>
      </c>
      <c r="D38" s="394"/>
      <c r="E38" s="395"/>
      <c r="F38" s="405"/>
      <c r="G38" s="405"/>
      <c r="H38" s="388"/>
      <c r="I38" s="389"/>
      <c r="J38" s="390"/>
    </row>
    <row r="39" spans="2:10" ht="26.25" customHeight="1">
      <c r="B39" s="410"/>
      <c r="C39" s="355" t="s">
        <v>70</v>
      </c>
      <c r="D39" s="394"/>
      <c r="E39" s="395"/>
      <c r="F39" s="388"/>
      <c r="G39" s="390"/>
      <c r="H39" s="388"/>
      <c r="I39" s="389"/>
      <c r="J39" s="390"/>
    </row>
    <row r="40" spans="2:10" ht="22.5" customHeight="1">
      <c r="B40" s="411"/>
      <c r="C40" s="355" t="s">
        <v>341</v>
      </c>
      <c r="D40" s="394"/>
      <c r="E40" s="395"/>
      <c r="F40" s="405"/>
      <c r="G40" s="405"/>
      <c r="H40" s="388"/>
      <c r="I40" s="389"/>
      <c r="J40" s="390"/>
    </row>
    <row r="41" spans="2:10" ht="26.25" customHeight="1">
      <c r="B41" s="118"/>
      <c r="C41" s="355" t="s">
        <v>105</v>
      </c>
      <c r="D41" s="394"/>
      <c r="E41" s="395"/>
      <c r="F41" s="417">
        <f>SUM(F37:F40)</f>
        <v>0</v>
      </c>
      <c r="G41" s="417"/>
      <c r="H41" s="421">
        <f>SUM(H37:H40)</f>
        <v>0</v>
      </c>
      <c r="I41" s="422"/>
      <c r="J41" s="423"/>
    </row>
    <row r="42" spans="1:10" ht="28.5" customHeight="1">
      <c r="A42" s="61"/>
      <c r="B42" s="123"/>
      <c r="C42" s="419" t="s">
        <v>435</v>
      </c>
      <c r="D42" s="419"/>
      <c r="E42" s="419"/>
      <c r="F42" s="420" t="str">
        <f>IF(F29=F41,"O.K.","ΛΑΘΟΣ ΣΤΙΣ ΜΑΕ ΤΗΣ ΥΦΙΣΤΑΜΕΝΗΣ ΚΑΤΑΣΤΑΣΗΣ")</f>
        <v>O.K.</v>
      </c>
      <c r="G42" s="420"/>
      <c r="H42" s="420" t="str">
        <f>IF(H29=H41,"Ο.Κ.","ΛΑΘΟΣ ΣΤΙΣ ΜΑΕ ΤΗΣ ΜΕΛΛΟΝΤΙΚΗΣ ΚΑΤΑΣΤΑΣΗΣ")</f>
        <v>Ο.Κ.</v>
      </c>
      <c r="I42" s="420"/>
      <c r="J42" s="420"/>
    </row>
    <row r="43" spans="2:10" ht="28.5" customHeight="1">
      <c r="B43" s="60"/>
      <c r="C43" s="13"/>
      <c r="D43" s="13"/>
      <c r="E43" s="13"/>
      <c r="F43" s="13"/>
      <c r="G43" s="13"/>
      <c r="H43" s="13"/>
      <c r="I43" s="13"/>
      <c r="J43" s="13"/>
    </row>
  </sheetData>
  <sheetProtection password="E8B1" sheet="1" objects="1" scenarios="1" selectLockedCells="1"/>
  <mergeCells count="106">
    <mergeCell ref="F28:G28"/>
    <mergeCell ref="H28:J28"/>
    <mergeCell ref="C28:E28"/>
    <mergeCell ref="C42:E42"/>
    <mergeCell ref="F42:G42"/>
    <mergeCell ref="H42:J42"/>
    <mergeCell ref="H39:J39"/>
    <mergeCell ref="H41:J41"/>
    <mergeCell ref="C39:E39"/>
    <mergeCell ref="F40:G40"/>
    <mergeCell ref="H40:J40"/>
    <mergeCell ref="C41:E41"/>
    <mergeCell ref="F41:G41"/>
    <mergeCell ref="ET1:FC1"/>
    <mergeCell ref="DF1:DO1"/>
    <mergeCell ref="DP1:DY1"/>
    <mergeCell ref="BH1:BQ1"/>
    <mergeCell ref="AD1:AM1"/>
    <mergeCell ref="AN1:AW1"/>
    <mergeCell ref="AX1:BG1"/>
    <mergeCell ref="FD1:FM1"/>
    <mergeCell ref="FN1:FW1"/>
    <mergeCell ref="K1:S1"/>
    <mergeCell ref="T1:AC1"/>
    <mergeCell ref="DZ1:EI1"/>
    <mergeCell ref="EJ1:ES1"/>
    <mergeCell ref="BR1:CA1"/>
    <mergeCell ref="CB1:CK1"/>
    <mergeCell ref="CL1:CU1"/>
    <mergeCell ref="CV1:DE1"/>
    <mergeCell ref="FX1:GG1"/>
    <mergeCell ref="IP1:IU1"/>
    <mergeCell ref="GH1:GQ1"/>
    <mergeCell ref="GR1:HA1"/>
    <mergeCell ref="HB1:HK1"/>
    <mergeCell ref="HL1:HU1"/>
    <mergeCell ref="HV1:IE1"/>
    <mergeCell ref="IF1:IO1"/>
    <mergeCell ref="A1:J1"/>
    <mergeCell ref="B2:H2"/>
    <mergeCell ref="B21:B26"/>
    <mergeCell ref="C17:E17"/>
    <mergeCell ref="B16:B17"/>
    <mergeCell ref="C16:E16"/>
    <mergeCell ref="C18:E18"/>
    <mergeCell ref="H16:J16"/>
    <mergeCell ref="B4:H4"/>
    <mergeCell ref="B6:D6"/>
    <mergeCell ref="F37:G37"/>
    <mergeCell ref="C33:E33"/>
    <mergeCell ref="B32:B34"/>
    <mergeCell ref="B37:B40"/>
    <mergeCell ref="C37:E37"/>
    <mergeCell ref="C34:E34"/>
    <mergeCell ref="F38:G38"/>
    <mergeCell ref="F39:G39"/>
    <mergeCell ref="C40:E40"/>
    <mergeCell ref="C38:E38"/>
    <mergeCell ref="H37:J37"/>
    <mergeCell ref="C35:E35"/>
    <mergeCell ref="B14:E14"/>
    <mergeCell ref="C29:E29"/>
    <mergeCell ref="F29:G29"/>
    <mergeCell ref="F17:G17"/>
    <mergeCell ref="C26:E26"/>
    <mergeCell ref="I24:J24"/>
    <mergeCell ref="I25:J25"/>
    <mergeCell ref="I26:J26"/>
    <mergeCell ref="H38:J38"/>
    <mergeCell ref="B3:F3"/>
    <mergeCell ref="C32:E32"/>
    <mergeCell ref="C15:E15"/>
    <mergeCell ref="I34:J34"/>
    <mergeCell ref="F35:G35"/>
    <mergeCell ref="H35:J35"/>
    <mergeCell ref="H17:J17"/>
    <mergeCell ref="C24:E24"/>
    <mergeCell ref="C27:E27"/>
    <mergeCell ref="E6:J6"/>
    <mergeCell ref="I33:J33"/>
    <mergeCell ref="C22:E22"/>
    <mergeCell ref="C25:E25"/>
    <mergeCell ref="H18:J18"/>
    <mergeCell ref="C23:E23"/>
    <mergeCell ref="I20:J20"/>
    <mergeCell ref="I21:J21"/>
    <mergeCell ref="B7:J7"/>
    <mergeCell ref="B8:H8"/>
    <mergeCell ref="H11:J11"/>
    <mergeCell ref="H12:J12"/>
    <mergeCell ref="I32:J32"/>
    <mergeCell ref="I31:J31"/>
    <mergeCell ref="I22:J22"/>
    <mergeCell ref="I23:J23"/>
    <mergeCell ref="H29:J29"/>
    <mergeCell ref="I27:J27"/>
    <mergeCell ref="I3:J3"/>
    <mergeCell ref="C21:E21"/>
    <mergeCell ref="F16:G16"/>
    <mergeCell ref="C12:G12"/>
    <mergeCell ref="F15:G15"/>
    <mergeCell ref="H15:J15"/>
    <mergeCell ref="F18:G18"/>
    <mergeCell ref="B9:H9"/>
    <mergeCell ref="B10:H10"/>
    <mergeCell ref="C11:G11"/>
  </mergeCells>
  <dataValidations count="1">
    <dataValidation type="list" allowBlank="1" showInputMessage="1" showErrorMessage="1" sqref="J4 J8:J10">
      <formula1>"X"</formula1>
    </dataValidation>
  </dataValidations>
  <printOptions horizontalCentered="1" verticalCentered="1"/>
  <pageMargins left="0.3937007874015748" right="0.3937007874015748" top="0.32" bottom="0.46" header="0.27" footer="0.21"/>
  <pageSetup firstPageNumber="2" useFirstPageNumber="1" horizontalDpi="300" verticalDpi="300" orientation="portrait" paperSize="9" scale="94" r:id="rId1"/>
  <headerFooter alignWithMargins="0">
    <oddFooter>&amp;L&amp;"Arial,Πλάγια"&amp;8Πριμοδότηση πρώτης εγκατάστασης
Νέων Γεωργών, 2000-2006&amp;C&amp;"Arial,Πλάγια"&amp;8ΣΧΕΔΙΟ ΔΡΑΣΗΣ &amp;R&amp;"Arial,Έντονα Πλάγια"&amp;8 6
</oddFooter>
  </headerFooter>
</worksheet>
</file>

<file path=xl/worksheets/sheet6.xml><?xml version="1.0" encoding="utf-8"?>
<worksheet xmlns="http://schemas.openxmlformats.org/spreadsheetml/2006/main" xmlns:r="http://schemas.openxmlformats.org/officeDocument/2006/relationships">
  <sheetPr codeName="Sheet4">
    <pageSetUpPr fitToPage="1"/>
  </sheetPr>
  <dimension ref="A1:J42"/>
  <sheetViews>
    <sheetView showGridLines="0" showRowColHeaders="0" showZeros="0" zoomScaleSheetLayoutView="100" workbookViewId="0" topLeftCell="A13">
      <selection activeCell="G37" sqref="G37"/>
    </sheetView>
  </sheetViews>
  <sheetFormatPr defaultColWidth="9.140625" defaultRowHeight="12.75"/>
  <cols>
    <col min="1" max="1" width="4.00390625" style="87" customWidth="1"/>
    <col min="2" max="2" width="24.28125" style="88" customWidth="1"/>
    <col min="3" max="3" width="3.00390625" style="87" bestFit="1" customWidth="1"/>
    <col min="4" max="4" width="10.00390625" style="87" customWidth="1"/>
    <col min="5" max="5" width="11.7109375" style="87" customWidth="1"/>
    <col min="6" max="6" width="10.7109375" style="87" customWidth="1"/>
    <col min="7" max="7" width="13.57421875" style="87" customWidth="1"/>
    <col min="8" max="8" width="10.7109375" style="87" customWidth="1"/>
    <col min="9" max="9" width="5.140625" style="87" customWidth="1"/>
    <col min="10" max="16384" width="9.140625" style="87" customWidth="1"/>
  </cols>
  <sheetData>
    <row r="1" spans="1:10" ht="12.75" customHeight="1">
      <c r="A1" s="130">
        <v>67</v>
      </c>
      <c r="B1" s="409" t="s">
        <v>163</v>
      </c>
      <c r="C1" s="437" t="s">
        <v>104</v>
      </c>
      <c r="D1" s="437"/>
      <c r="E1" s="435" t="s">
        <v>37</v>
      </c>
      <c r="F1" s="455"/>
      <c r="G1" s="455"/>
      <c r="H1" s="436"/>
      <c r="I1" s="13"/>
      <c r="J1" s="13"/>
    </row>
    <row r="2" spans="2:10" ht="34.5" customHeight="1">
      <c r="B2" s="410"/>
      <c r="C2" s="437"/>
      <c r="D2" s="437"/>
      <c r="E2" s="122" t="s">
        <v>190</v>
      </c>
      <c r="F2" s="122" t="s">
        <v>116</v>
      </c>
      <c r="G2" s="435" t="s">
        <v>11</v>
      </c>
      <c r="H2" s="436"/>
      <c r="I2" s="13"/>
      <c r="J2" s="13"/>
    </row>
    <row r="3" spans="1:10" ht="20.25" customHeight="1">
      <c r="A3" s="13"/>
      <c r="B3" s="410"/>
      <c r="C3" s="448" t="s">
        <v>44</v>
      </c>
      <c r="D3" s="449"/>
      <c r="E3" s="234"/>
      <c r="F3" s="235"/>
      <c r="G3" s="454">
        <f>SUM(E3:F3)</f>
        <v>0</v>
      </c>
      <c r="H3" s="454"/>
      <c r="I3" s="13"/>
      <c r="J3" s="13"/>
    </row>
    <row r="4" spans="1:10" ht="20.25" customHeight="1">
      <c r="A4" s="13"/>
      <c r="B4" s="410"/>
      <c r="C4" s="448" t="s">
        <v>45</v>
      </c>
      <c r="D4" s="449"/>
      <c r="E4" s="234"/>
      <c r="F4" s="235"/>
      <c r="G4" s="454">
        <f>SUM(E4:F4)</f>
        <v>0</v>
      </c>
      <c r="H4" s="454"/>
      <c r="I4" s="13"/>
      <c r="J4" s="13"/>
    </row>
    <row r="5" spans="1:10" ht="39.75" customHeight="1">
      <c r="A5" s="13"/>
      <c r="B5" s="410"/>
      <c r="C5" s="450" t="s">
        <v>46</v>
      </c>
      <c r="D5" s="451"/>
      <c r="E5" s="236">
        <f>SUM(E3:E4)</f>
        <v>0</v>
      </c>
      <c r="F5" s="236">
        <f>SUM(F3:F4)</f>
        <v>0</v>
      </c>
      <c r="G5" s="454">
        <f>SUM(E5:F5)</f>
        <v>0</v>
      </c>
      <c r="H5" s="454"/>
      <c r="I5" s="13"/>
      <c r="J5" s="13"/>
    </row>
    <row r="6" spans="1:10" ht="20.25" customHeight="1">
      <c r="A6" s="13"/>
      <c r="B6" s="410"/>
      <c r="C6" s="448" t="s">
        <v>47</v>
      </c>
      <c r="D6" s="449"/>
      <c r="E6" s="234"/>
      <c r="F6" s="452" t="s">
        <v>353</v>
      </c>
      <c r="G6" s="452"/>
      <c r="H6" s="453" t="str">
        <f>IF(AND('ΣΧΕΔΙΟ ΔΡΑΣΗΣ (1)'!F29='ΣΧΕΔΙΟ ΔΡΑΣΗΣ (1)'!F41,'ΣΧΕΔΙΟ ΔΡΑΣΗΣ (1)'!F41='ΣΧΕΔΙΟ ΔΡΑΣΗΣ (2)'!E7),"O.K.","Λάθος στις συνολικές ΜΑΕ")</f>
        <v>O.K.</v>
      </c>
      <c r="I6" s="120"/>
      <c r="J6" s="13"/>
    </row>
    <row r="7" spans="1:10" ht="34.5" customHeight="1">
      <c r="A7" s="13"/>
      <c r="B7" s="410"/>
      <c r="C7" s="450" t="s">
        <v>66</v>
      </c>
      <c r="D7" s="451"/>
      <c r="E7" s="230">
        <f>SUM(E5:E6)</f>
        <v>0</v>
      </c>
      <c r="F7" s="452"/>
      <c r="G7" s="452"/>
      <c r="H7" s="453"/>
      <c r="I7" s="13"/>
      <c r="J7" s="13"/>
    </row>
    <row r="8" spans="1:10" ht="34.5" customHeight="1">
      <c r="A8" s="13"/>
      <c r="B8" s="410"/>
      <c r="C8" s="132"/>
      <c r="D8" s="13"/>
      <c r="E8" s="13"/>
      <c r="F8" s="13"/>
      <c r="G8" s="13"/>
      <c r="H8" s="13"/>
      <c r="I8" s="13"/>
      <c r="J8" s="13"/>
    </row>
    <row r="9" spans="1:10" ht="20.25" customHeight="1">
      <c r="A9" s="13"/>
      <c r="B9" s="410"/>
      <c r="C9" s="133"/>
      <c r="D9" s="133"/>
      <c r="E9" s="435" t="s">
        <v>52</v>
      </c>
      <c r="F9" s="455"/>
      <c r="G9" s="455"/>
      <c r="H9" s="436"/>
      <c r="J9" s="13"/>
    </row>
    <row r="10" spans="1:10" ht="20.25" customHeight="1">
      <c r="A10" s="13"/>
      <c r="B10" s="410"/>
      <c r="C10" s="448" t="s">
        <v>44</v>
      </c>
      <c r="D10" s="449"/>
      <c r="E10" s="234"/>
      <c r="F10" s="235"/>
      <c r="G10" s="454">
        <f>SUM(E10:F10)</f>
        <v>0</v>
      </c>
      <c r="H10" s="454"/>
      <c r="J10" s="13"/>
    </row>
    <row r="11" spans="1:10" ht="20.25" customHeight="1">
      <c r="A11" s="13"/>
      <c r="B11" s="410"/>
      <c r="C11" s="448" t="s">
        <v>45</v>
      </c>
      <c r="D11" s="449"/>
      <c r="E11" s="234"/>
      <c r="F11" s="235"/>
      <c r="G11" s="454">
        <f>SUM(E11:F11)</f>
        <v>0</v>
      </c>
      <c r="H11" s="454"/>
      <c r="J11" s="13"/>
    </row>
    <row r="12" spans="1:10" ht="38.25" customHeight="1">
      <c r="A12" s="13"/>
      <c r="B12" s="410"/>
      <c r="C12" s="450" t="s">
        <v>46</v>
      </c>
      <c r="D12" s="451"/>
      <c r="E12" s="236">
        <f>SUM(E10:E11)</f>
        <v>0</v>
      </c>
      <c r="F12" s="236">
        <f>SUM(F10:F11)</f>
        <v>0</v>
      </c>
      <c r="G12" s="454">
        <f>SUM(E12:F12)</f>
        <v>0</v>
      </c>
      <c r="H12" s="454"/>
      <c r="J12" s="13"/>
    </row>
    <row r="13" spans="1:10" ht="20.25" customHeight="1">
      <c r="A13" s="13"/>
      <c r="B13" s="410"/>
      <c r="C13" s="448" t="s">
        <v>47</v>
      </c>
      <c r="D13" s="449"/>
      <c r="E13" s="234"/>
      <c r="F13" s="452" t="s">
        <v>352</v>
      </c>
      <c r="G13" s="452"/>
      <c r="H13" s="453" t="str">
        <f>IF(AND('ΣΧΕΔΙΟ ΔΡΑΣΗΣ (1)'!H29='ΣΧΕΔΙΟ ΔΡΑΣΗΣ (1)'!H41,'ΣΧΕΔΙΟ ΔΡΑΣΗΣ (1)'!H41='ΣΧΕΔΙΟ ΔΡΑΣΗΣ (2)'!E14),"O.K.","Λάθος στις συνολικές ΜΑΕ")</f>
        <v>O.K.</v>
      </c>
      <c r="J13" s="13"/>
    </row>
    <row r="14" spans="1:10" ht="33.75" customHeight="1">
      <c r="A14" s="13"/>
      <c r="B14" s="411"/>
      <c r="C14" s="450" t="s">
        <v>66</v>
      </c>
      <c r="D14" s="451"/>
      <c r="E14" s="230">
        <f>SUM(E12:E13)</f>
        <v>0</v>
      </c>
      <c r="F14" s="452"/>
      <c r="G14" s="452"/>
      <c r="H14" s="453"/>
      <c r="J14" s="13"/>
    </row>
    <row r="15" spans="1:10" ht="33.75" customHeight="1">
      <c r="A15" s="13"/>
      <c r="B15" s="134"/>
      <c r="C15" s="132"/>
      <c r="D15" s="132"/>
      <c r="E15" s="134"/>
      <c r="F15" s="135"/>
      <c r="G15" s="135"/>
      <c r="H15" s="135"/>
      <c r="J15" s="13"/>
    </row>
    <row r="16" spans="1:10" ht="23.25" customHeight="1" thickBot="1">
      <c r="A16" s="120"/>
      <c r="B16" s="119"/>
      <c r="C16" s="437" t="s">
        <v>117</v>
      </c>
      <c r="D16" s="437"/>
      <c r="E16" s="437"/>
      <c r="F16" s="437" t="s">
        <v>118</v>
      </c>
      <c r="G16" s="437"/>
      <c r="H16" s="437"/>
      <c r="J16" s="13"/>
    </row>
    <row r="17" spans="1:10" ht="24.75" customHeight="1" thickBot="1">
      <c r="A17" s="130">
        <v>68</v>
      </c>
      <c r="B17" s="136" t="s">
        <v>71</v>
      </c>
      <c r="C17" s="440"/>
      <c r="D17" s="441"/>
      <c r="E17" s="442"/>
      <c r="F17" s="443"/>
      <c r="G17" s="444"/>
      <c r="H17" s="445"/>
      <c r="J17" s="13"/>
    </row>
    <row r="18" spans="2:10" ht="12.75">
      <c r="B18" s="120" t="s">
        <v>440</v>
      </c>
      <c r="C18" s="13"/>
      <c r="D18" s="13"/>
      <c r="E18" s="13"/>
      <c r="F18" s="13"/>
      <c r="G18" s="13"/>
      <c r="H18" s="13"/>
      <c r="I18" s="13"/>
      <c r="J18" s="13"/>
    </row>
    <row r="19" spans="2:10" ht="12.75">
      <c r="B19" s="120"/>
      <c r="C19" s="13"/>
      <c r="D19" s="13"/>
      <c r="E19" s="13"/>
      <c r="F19" s="13"/>
      <c r="G19" s="13"/>
      <c r="H19" s="13"/>
      <c r="I19" s="13"/>
      <c r="J19" s="13"/>
    </row>
    <row r="20" spans="2:10" ht="12.75">
      <c r="B20" s="120"/>
      <c r="C20" s="13"/>
      <c r="D20" s="13"/>
      <c r="E20" s="13"/>
      <c r="F20" s="13"/>
      <c r="G20" s="13"/>
      <c r="H20" s="13"/>
      <c r="I20" s="13"/>
      <c r="J20" s="13"/>
    </row>
    <row r="21" ht="9.75">
      <c r="B21" s="87"/>
    </row>
    <row r="22" spans="1:6" ht="19.5" customHeight="1">
      <c r="A22" s="94">
        <v>69</v>
      </c>
      <c r="B22" s="391" t="s">
        <v>103</v>
      </c>
      <c r="C22" s="438"/>
      <c r="D22" s="438"/>
      <c r="E22" s="438"/>
      <c r="F22" s="439"/>
    </row>
    <row r="23" spans="1:10" s="13" customFormat="1" ht="12" customHeight="1">
      <c r="A23" s="120"/>
      <c r="B23" s="446" t="s">
        <v>191</v>
      </c>
      <c r="C23" s="446"/>
      <c r="D23" s="446"/>
      <c r="E23" s="446"/>
      <c r="F23" s="446"/>
      <c r="G23" s="446"/>
      <c r="H23" s="446"/>
      <c r="I23" s="446"/>
      <c r="J23" s="446"/>
    </row>
    <row r="24" spans="1:10" s="13" customFormat="1" ht="13.5" customHeight="1">
      <c r="A24" s="120"/>
      <c r="B24" s="447"/>
      <c r="C24" s="447"/>
      <c r="D24" s="447"/>
      <c r="E24" s="447"/>
      <c r="F24" s="447"/>
      <c r="G24" s="447"/>
      <c r="H24" s="447"/>
      <c r="I24" s="447"/>
      <c r="J24" s="447"/>
    </row>
    <row r="25" spans="1:10" ht="19.5" customHeight="1">
      <c r="A25" s="120"/>
      <c r="B25" s="435" t="s">
        <v>60</v>
      </c>
      <c r="C25" s="436"/>
      <c r="D25" s="437" t="s">
        <v>37</v>
      </c>
      <c r="E25" s="437"/>
      <c r="F25" s="437"/>
      <c r="G25" s="437" t="s">
        <v>52</v>
      </c>
      <c r="H25" s="437"/>
      <c r="I25" s="437"/>
      <c r="J25" s="437"/>
    </row>
    <row r="26" spans="1:10" ht="20.25" customHeight="1">
      <c r="A26" s="120"/>
      <c r="B26" s="429" t="s">
        <v>40</v>
      </c>
      <c r="C26" s="434"/>
      <c r="D26" s="431"/>
      <c r="E26" s="431"/>
      <c r="F26" s="431"/>
      <c r="G26" s="431"/>
      <c r="H26" s="431"/>
      <c r="I26" s="431"/>
      <c r="J26" s="431"/>
    </row>
    <row r="27" spans="1:10" ht="20.25" customHeight="1">
      <c r="A27" s="120"/>
      <c r="B27" s="429" t="s">
        <v>41</v>
      </c>
      <c r="C27" s="434"/>
      <c r="D27" s="431"/>
      <c r="E27" s="431"/>
      <c r="F27" s="431"/>
      <c r="G27" s="431"/>
      <c r="H27" s="431"/>
      <c r="I27" s="431"/>
      <c r="J27" s="431"/>
    </row>
    <row r="28" spans="1:10" ht="20.25" customHeight="1">
      <c r="A28" s="120"/>
      <c r="B28" s="429" t="s">
        <v>42</v>
      </c>
      <c r="C28" s="434"/>
      <c r="D28" s="431"/>
      <c r="E28" s="431"/>
      <c r="F28" s="431"/>
      <c r="G28" s="431"/>
      <c r="H28" s="431"/>
      <c r="I28" s="431"/>
      <c r="J28" s="431"/>
    </row>
    <row r="29" spans="1:10" ht="20.25" customHeight="1">
      <c r="A29" s="120"/>
      <c r="B29" s="429" t="s">
        <v>43</v>
      </c>
      <c r="C29" s="430"/>
      <c r="D29" s="431"/>
      <c r="E29" s="431"/>
      <c r="F29" s="431"/>
      <c r="G29" s="431"/>
      <c r="H29" s="431"/>
      <c r="I29" s="431"/>
      <c r="J29" s="431"/>
    </row>
    <row r="30" spans="1:10" ht="11.25">
      <c r="A30" s="120"/>
      <c r="B30" s="119"/>
      <c r="C30" s="120"/>
      <c r="D30" s="120"/>
      <c r="E30" s="120"/>
      <c r="F30" s="120"/>
      <c r="G30" s="120"/>
      <c r="H30" s="120"/>
      <c r="I30" s="120"/>
      <c r="J30" s="120"/>
    </row>
    <row r="31" spans="1:10" ht="12.75">
      <c r="A31" s="120"/>
      <c r="B31" s="432" t="s">
        <v>48</v>
      </c>
      <c r="C31" s="433"/>
      <c r="D31" s="120"/>
      <c r="E31" s="120"/>
      <c r="F31" s="120"/>
      <c r="G31" s="432" t="s">
        <v>120</v>
      </c>
      <c r="H31" s="432"/>
      <c r="I31" s="432"/>
      <c r="J31" s="432"/>
    </row>
    <row r="32" spans="1:10" ht="12.75">
      <c r="A32" s="120"/>
      <c r="B32" s="424"/>
      <c r="C32" s="425"/>
      <c r="D32" s="120"/>
      <c r="E32" s="120"/>
      <c r="F32" s="120"/>
      <c r="G32" s="428" t="s">
        <v>192</v>
      </c>
      <c r="H32" s="428"/>
      <c r="I32" s="428"/>
      <c r="J32" s="428"/>
    </row>
    <row r="33" spans="1:10" ht="9" customHeight="1">
      <c r="A33" s="120"/>
      <c r="B33" s="424"/>
      <c r="C33" s="425"/>
      <c r="D33" s="120"/>
      <c r="E33" s="120"/>
      <c r="F33" s="120"/>
      <c r="G33" s="120"/>
      <c r="H33" s="137"/>
      <c r="I33" s="137"/>
      <c r="J33" s="137"/>
    </row>
    <row r="34" spans="2:10" ht="12.75" customHeight="1" hidden="1">
      <c r="B34" s="424"/>
      <c r="C34" s="425"/>
      <c r="H34" s="137"/>
      <c r="I34" s="137"/>
      <c r="J34" s="137"/>
    </row>
    <row r="35" spans="2:10" ht="12.75">
      <c r="B35" s="424"/>
      <c r="C35" s="425"/>
      <c r="H35" s="137"/>
      <c r="I35" s="137"/>
      <c r="J35" s="137"/>
    </row>
    <row r="36" spans="2:10" ht="11.25">
      <c r="B36" s="426" t="s">
        <v>193</v>
      </c>
      <c r="C36" s="426"/>
      <c r="G36" s="138" t="s">
        <v>197</v>
      </c>
      <c r="J36" s="138"/>
    </row>
    <row r="37" spans="2:10" ht="12.75">
      <c r="B37" s="424"/>
      <c r="C37" s="425"/>
      <c r="G37" s="128" t="s">
        <v>198</v>
      </c>
      <c r="J37" s="138"/>
    </row>
    <row r="38" spans="2:10" ht="12.75">
      <c r="B38" s="424"/>
      <c r="C38" s="425"/>
      <c r="G38" s="128" t="s">
        <v>199</v>
      </c>
      <c r="J38" s="138"/>
    </row>
    <row r="39" spans="2:10" ht="11.25">
      <c r="B39" s="427" t="s">
        <v>194</v>
      </c>
      <c r="C39" s="427"/>
      <c r="G39" s="128" t="s">
        <v>195</v>
      </c>
      <c r="J39" s="138"/>
    </row>
    <row r="40" spans="2:10" ht="11.25">
      <c r="B40" s="426"/>
      <c r="C40" s="426"/>
      <c r="G40" s="128" t="s">
        <v>196</v>
      </c>
      <c r="J40" s="138"/>
    </row>
    <row r="41" spans="2:10" ht="9.75">
      <c r="B41" s="129"/>
      <c r="C41" s="127"/>
      <c r="D41" s="127"/>
      <c r="E41" s="127"/>
      <c r="F41" s="127"/>
      <c r="G41" s="127"/>
      <c r="H41" s="127"/>
      <c r="I41" s="127"/>
      <c r="J41" s="127"/>
    </row>
    <row r="42" spans="2:3" ht="12.75">
      <c r="B42" s="424"/>
      <c r="C42" s="425"/>
    </row>
  </sheetData>
  <sheetProtection password="E8B1" sheet="1" objects="1" scenarios="1" selectLockedCells="1"/>
  <mergeCells count="59">
    <mergeCell ref="B1:B14"/>
    <mergeCell ref="C1:D2"/>
    <mergeCell ref="E1:H1"/>
    <mergeCell ref="G2:H2"/>
    <mergeCell ref="C3:D3"/>
    <mergeCell ref="G3:H3"/>
    <mergeCell ref="C4:D4"/>
    <mergeCell ref="G4:H4"/>
    <mergeCell ref="C5:D5"/>
    <mergeCell ref="G5:H5"/>
    <mergeCell ref="C6:D6"/>
    <mergeCell ref="C7:D7"/>
    <mergeCell ref="E9:H9"/>
    <mergeCell ref="C10:D10"/>
    <mergeCell ref="G10:H10"/>
    <mergeCell ref="H6:H7"/>
    <mergeCell ref="F6:G7"/>
    <mergeCell ref="C11:D11"/>
    <mergeCell ref="G11:H11"/>
    <mergeCell ref="C12:D12"/>
    <mergeCell ref="G12:H12"/>
    <mergeCell ref="C13:D13"/>
    <mergeCell ref="C14:D14"/>
    <mergeCell ref="C16:E16"/>
    <mergeCell ref="F16:H16"/>
    <mergeCell ref="F13:G14"/>
    <mergeCell ref="H13:H14"/>
    <mergeCell ref="B22:F22"/>
    <mergeCell ref="C17:E17"/>
    <mergeCell ref="F17:H17"/>
    <mergeCell ref="B23:J24"/>
    <mergeCell ref="B25:C25"/>
    <mergeCell ref="D25:F25"/>
    <mergeCell ref="G25:J25"/>
    <mergeCell ref="B26:C26"/>
    <mergeCell ref="D26:F26"/>
    <mergeCell ref="G26:J26"/>
    <mergeCell ref="B27:C27"/>
    <mergeCell ref="D27:F27"/>
    <mergeCell ref="G27:J27"/>
    <mergeCell ref="B28:C28"/>
    <mergeCell ref="D28:F28"/>
    <mergeCell ref="G28:J28"/>
    <mergeCell ref="B29:C29"/>
    <mergeCell ref="D29:F29"/>
    <mergeCell ref="G29:J29"/>
    <mergeCell ref="B31:C31"/>
    <mergeCell ref="G31:J31"/>
    <mergeCell ref="B32:C32"/>
    <mergeCell ref="G32:J32"/>
    <mergeCell ref="B33:C33"/>
    <mergeCell ref="B34:C34"/>
    <mergeCell ref="B35:C35"/>
    <mergeCell ref="B36:C36"/>
    <mergeCell ref="B42:C42"/>
    <mergeCell ref="B37:C37"/>
    <mergeCell ref="B38:C38"/>
    <mergeCell ref="B39:C39"/>
    <mergeCell ref="B40:C40"/>
  </mergeCells>
  <dataValidations count="3">
    <dataValidation type="list" allowBlank="1" showInputMessage="1" showErrorMessage="1" sqref="C17:E17">
      <formula1>"ΜΙΚΡΗ,ΦΘΙΝΟΥΣΑ ΜΕ ΔΥΝΑΤΟΤΗΤΑ ΑΝΑΚΑΜΨΗΣ,ΕΝ ΔΥΝΑΜΕΙ ΒΙΩΣΙΜΗ,ΒΙΩΣΙΜΗ"</formula1>
    </dataValidation>
    <dataValidation type="list" allowBlank="1" showInputMessage="1" showErrorMessage="1" sqref="F17:H17">
      <formula1>"ΦΘΙΝΟΥΣΑ ΜΕ ΔΥΝΑΤΟΤΗΤΑ ΑΝΑΚΑΜΨΗΣ,ΕΝ ΔΥΝΑΜΕΙ ΒΙΩΣΙΜΗ,ΒΙΩΣΙΜΗ"</formula1>
    </dataValidation>
    <dataValidation type="list" allowBlank="1" showInputMessage="1" showErrorMessage="1" sqref="D26:J29">
      <formula1>"ΝΑΙ,ΟΧΙ"</formula1>
    </dataValidation>
  </dataValidations>
  <printOptions/>
  <pageMargins left="0.75" right="0.75" top="0.9" bottom="0.71" header="0.3" footer="0.3"/>
  <pageSetup fitToHeight="1" fitToWidth="1" horizontalDpi="600" verticalDpi="600" orientation="portrait" paperSize="9" scale="86" r:id="rId1"/>
  <headerFooter alignWithMargins="0">
    <oddFooter>&amp;L&amp;"Arial,Πλάγια"&amp;8Πριμοδότηση Πρώτης Εγκατάστασης 
Νέων Γεωργών 2000 - 2006&amp;C&amp;"Arial,Πλάγια"&amp;8ΣΧΕΔΙΟ ΔΡΑΣΗΣ&amp;R&amp;"Arial,Έντονα Πλάγια"&amp;8 7</oddFooter>
  </headerFooter>
</worksheet>
</file>

<file path=xl/worksheets/sheet7.xml><?xml version="1.0" encoding="utf-8"?>
<worksheet xmlns="http://schemas.openxmlformats.org/spreadsheetml/2006/main" xmlns:r="http://schemas.openxmlformats.org/officeDocument/2006/relationships">
  <sheetPr codeName="Φύλλο5"/>
  <dimension ref="A1:R120"/>
  <sheetViews>
    <sheetView showGridLines="0" showRowColHeaders="0" showZeros="0" view="pageBreakPreview" zoomScale="75" zoomScaleSheetLayoutView="75" workbookViewId="0" topLeftCell="A36">
      <selection activeCell="B36" sqref="B36"/>
    </sheetView>
  </sheetViews>
  <sheetFormatPr defaultColWidth="9.140625" defaultRowHeight="12.75"/>
  <cols>
    <col min="1" max="1" width="3.421875" style="139" customWidth="1"/>
    <col min="2" max="2" width="7.8515625" style="139" customWidth="1"/>
    <col min="3" max="4" width="14.7109375" style="139" customWidth="1"/>
    <col min="5" max="6" width="9.8515625" style="139" customWidth="1"/>
    <col min="7" max="9" width="14.7109375" style="139" customWidth="1"/>
    <col min="10" max="10" width="3.421875" style="139" customWidth="1"/>
    <col min="11" max="11" width="7.00390625" style="139" customWidth="1"/>
    <col min="12" max="13" width="24.00390625" style="139" customWidth="1"/>
    <col min="14" max="17" width="12.140625" style="139" customWidth="1"/>
    <col min="18" max="18" width="9.28125" style="139" customWidth="1"/>
    <col min="19" max="16384" width="9.140625" style="139" customWidth="1"/>
  </cols>
  <sheetData>
    <row r="1" spans="1:17" ht="15">
      <c r="A1" s="494" t="s">
        <v>73</v>
      </c>
      <c r="B1" s="494"/>
      <c r="C1" s="494"/>
      <c r="D1" s="494"/>
      <c r="E1" s="494"/>
      <c r="F1" s="494"/>
      <c r="G1" s="494"/>
      <c r="H1" s="494"/>
      <c r="I1" s="494"/>
      <c r="J1" s="494"/>
      <c r="K1" s="494"/>
      <c r="L1" s="494"/>
      <c r="M1" s="494"/>
      <c r="N1" s="494"/>
      <c r="O1" s="494"/>
      <c r="P1" s="494"/>
      <c r="Q1" s="494"/>
    </row>
    <row r="2" spans="1:17" s="140" customFormat="1" ht="15">
      <c r="A2" s="494" t="s">
        <v>83</v>
      </c>
      <c r="B2" s="494"/>
      <c r="C2" s="494"/>
      <c r="D2" s="494"/>
      <c r="E2" s="494"/>
      <c r="F2" s="494"/>
      <c r="G2" s="494"/>
      <c r="H2" s="494"/>
      <c r="I2" s="494"/>
      <c r="J2" s="494"/>
      <c r="K2" s="494"/>
      <c r="L2" s="494"/>
      <c r="M2" s="494"/>
      <c r="N2" s="494"/>
      <c r="O2" s="494"/>
      <c r="P2" s="494"/>
      <c r="Q2" s="494"/>
    </row>
    <row r="3" ht="4.5" customHeight="1"/>
    <row r="4" spans="1:5" ht="11.25" customHeight="1">
      <c r="A4" s="131" t="s">
        <v>80</v>
      </c>
      <c r="B4" s="489" t="s">
        <v>22</v>
      </c>
      <c r="C4" s="490"/>
      <c r="D4" s="490"/>
      <c r="E4" s="141"/>
    </row>
    <row r="5" ht="4.5" customHeight="1">
      <c r="B5" s="140"/>
    </row>
    <row r="6" spans="2:17" s="142" customFormat="1" ht="24" customHeight="1">
      <c r="B6" s="409" t="s">
        <v>77</v>
      </c>
      <c r="C6" s="435" t="s">
        <v>203</v>
      </c>
      <c r="D6" s="436"/>
      <c r="E6" s="437" t="s">
        <v>200</v>
      </c>
      <c r="F6" s="437"/>
      <c r="G6" s="435" t="s">
        <v>8</v>
      </c>
      <c r="H6" s="436"/>
      <c r="I6" s="495"/>
      <c r="J6" s="139"/>
      <c r="K6" s="139"/>
      <c r="L6" s="435" t="s">
        <v>24</v>
      </c>
      <c r="M6" s="455"/>
      <c r="N6" s="436"/>
      <c r="O6" s="435" t="s">
        <v>25</v>
      </c>
      <c r="P6" s="455"/>
      <c r="Q6" s="436"/>
    </row>
    <row r="7" spans="2:17" s="143" customFormat="1" ht="24" customHeight="1">
      <c r="B7" s="411"/>
      <c r="C7" s="122" t="s">
        <v>201</v>
      </c>
      <c r="D7" s="122" t="s">
        <v>202</v>
      </c>
      <c r="E7" s="144" t="s">
        <v>204</v>
      </c>
      <c r="F7" s="122" t="s">
        <v>205</v>
      </c>
      <c r="G7" s="131" t="s">
        <v>23</v>
      </c>
      <c r="H7" s="131" t="s">
        <v>10</v>
      </c>
      <c r="I7" s="495"/>
      <c r="J7" s="140"/>
      <c r="K7" s="140"/>
      <c r="L7" s="131" t="s">
        <v>208</v>
      </c>
      <c r="M7" s="131" t="s">
        <v>209</v>
      </c>
      <c r="N7" s="131" t="s">
        <v>75</v>
      </c>
      <c r="O7" s="131" t="s">
        <v>11</v>
      </c>
      <c r="P7" s="131" t="s">
        <v>213</v>
      </c>
      <c r="Q7" s="131" t="s">
        <v>210</v>
      </c>
    </row>
    <row r="8" spans="2:17" ht="13.5" customHeight="1">
      <c r="B8" s="145">
        <v>1</v>
      </c>
      <c r="C8" s="145">
        <v>2</v>
      </c>
      <c r="D8" s="145">
        <v>3</v>
      </c>
      <c r="E8" s="145" t="s">
        <v>206</v>
      </c>
      <c r="F8" s="145" t="s">
        <v>207</v>
      </c>
      <c r="G8" s="145">
        <v>5</v>
      </c>
      <c r="H8" s="145">
        <v>6</v>
      </c>
      <c r="L8" s="145">
        <v>7</v>
      </c>
      <c r="M8" s="145">
        <v>8</v>
      </c>
      <c r="N8" s="145">
        <v>9</v>
      </c>
      <c r="O8" s="145">
        <v>10</v>
      </c>
      <c r="P8" s="145">
        <v>11</v>
      </c>
      <c r="Q8" s="145">
        <v>12</v>
      </c>
    </row>
    <row r="9" spans="2:17" ht="25.5" customHeight="1">
      <c r="B9" s="231"/>
      <c r="C9" s="231"/>
      <c r="D9" s="231"/>
      <c r="E9" s="231"/>
      <c r="F9" s="231"/>
      <c r="G9" s="231"/>
      <c r="H9" s="231"/>
      <c r="I9" s="228"/>
      <c r="J9" s="228"/>
      <c r="K9" s="228"/>
      <c r="L9" s="231"/>
      <c r="M9" s="231"/>
      <c r="N9" s="231"/>
      <c r="O9" s="237">
        <f aca="true" t="shared" si="0" ref="O9:O20">SUM(P9:Q9)</f>
        <v>0</v>
      </c>
      <c r="P9" s="238"/>
      <c r="Q9" s="238"/>
    </row>
    <row r="10" spans="2:17" ht="25.5" customHeight="1">
      <c r="B10" s="231"/>
      <c r="C10" s="231"/>
      <c r="D10" s="231"/>
      <c r="E10" s="231"/>
      <c r="F10" s="231"/>
      <c r="G10" s="231"/>
      <c r="H10" s="231"/>
      <c r="I10" s="228"/>
      <c r="J10" s="228"/>
      <c r="K10" s="228"/>
      <c r="L10" s="231"/>
      <c r="M10" s="231"/>
      <c r="N10" s="231"/>
      <c r="O10" s="237">
        <f t="shared" si="0"/>
        <v>0</v>
      </c>
      <c r="P10" s="238"/>
      <c r="Q10" s="238"/>
    </row>
    <row r="11" spans="2:17" ht="25.5" customHeight="1">
      <c r="B11" s="231"/>
      <c r="C11" s="231"/>
      <c r="D11" s="231"/>
      <c r="E11" s="231"/>
      <c r="F11" s="231"/>
      <c r="G11" s="231"/>
      <c r="H11" s="231"/>
      <c r="I11" s="228"/>
      <c r="J11" s="228"/>
      <c r="K11" s="228"/>
      <c r="L11" s="231"/>
      <c r="M11" s="231"/>
      <c r="N11" s="231"/>
      <c r="O11" s="237">
        <f t="shared" si="0"/>
        <v>0</v>
      </c>
      <c r="P11" s="238"/>
      <c r="Q11" s="238"/>
    </row>
    <row r="12" spans="2:17" ht="25.5" customHeight="1">
      <c r="B12" s="231"/>
      <c r="C12" s="231"/>
      <c r="D12" s="231"/>
      <c r="E12" s="231"/>
      <c r="F12" s="231"/>
      <c r="G12" s="231"/>
      <c r="H12" s="231"/>
      <c r="I12" s="228"/>
      <c r="J12" s="228"/>
      <c r="K12" s="228"/>
      <c r="L12" s="231"/>
      <c r="M12" s="231"/>
      <c r="N12" s="231"/>
      <c r="O12" s="237">
        <f t="shared" si="0"/>
        <v>0</v>
      </c>
      <c r="P12" s="238"/>
      <c r="Q12" s="238"/>
    </row>
    <row r="13" spans="2:17" ht="25.5" customHeight="1">
      <c r="B13" s="231"/>
      <c r="C13" s="231"/>
      <c r="D13" s="231"/>
      <c r="E13" s="231"/>
      <c r="F13" s="231"/>
      <c r="G13" s="231"/>
      <c r="H13" s="231"/>
      <c r="I13" s="228"/>
      <c r="J13" s="228"/>
      <c r="K13" s="228"/>
      <c r="L13" s="231"/>
      <c r="M13" s="231"/>
      <c r="N13" s="231"/>
      <c r="O13" s="237">
        <f t="shared" si="0"/>
        <v>0</v>
      </c>
      <c r="P13" s="238"/>
      <c r="Q13" s="238"/>
    </row>
    <row r="14" spans="2:17" ht="25.5" customHeight="1">
      <c r="B14" s="231"/>
      <c r="C14" s="231"/>
      <c r="D14" s="231"/>
      <c r="E14" s="231"/>
      <c r="F14" s="231"/>
      <c r="G14" s="231"/>
      <c r="H14" s="231"/>
      <c r="I14" s="228"/>
      <c r="J14" s="228"/>
      <c r="K14" s="228"/>
      <c r="L14" s="231"/>
      <c r="M14" s="231"/>
      <c r="N14" s="231"/>
      <c r="O14" s="237">
        <f t="shared" si="0"/>
        <v>0</v>
      </c>
      <c r="P14" s="238"/>
      <c r="Q14" s="238"/>
    </row>
    <row r="15" spans="2:17" ht="25.5" customHeight="1">
      <c r="B15" s="231"/>
      <c r="C15" s="231"/>
      <c r="D15" s="231"/>
      <c r="E15" s="231"/>
      <c r="F15" s="231"/>
      <c r="G15" s="231"/>
      <c r="H15" s="231"/>
      <c r="I15" s="228"/>
      <c r="J15" s="228"/>
      <c r="K15" s="228"/>
      <c r="L15" s="231"/>
      <c r="M15" s="231"/>
      <c r="N15" s="231"/>
      <c r="O15" s="237">
        <f t="shared" si="0"/>
        <v>0</v>
      </c>
      <c r="P15" s="238"/>
      <c r="Q15" s="238"/>
    </row>
    <row r="16" spans="2:17" ht="25.5" customHeight="1">
      <c r="B16" s="231"/>
      <c r="C16" s="231"/>
      <c r="D16" s="231"/>
      <c r="E16" s="231"/>
      <c r="F16" s="231"/>
      <c r="G16" s="231"/>
      <c r="H16" s="231"/>
      <c r="I16" s="228"/>
      <c r="J16" s="228"/>
      <c r="K16" s="228"/>
      <c r="L16" s="231"/>
      <c r="M16" s="231"/>
      <c r="N16" s="231"/>
      <c r="O16" s="237">
        <f t="shared" si="0"/>
        <v>0</v>
      </c>
      <c r="P16" s="238"/>
      <c r="Q16" s="238"/>
    </row>
    <row r="17" spans="2:17" ht="25.5" customHeight="1">
      <c r="B17" s="231"/>
      <c r="C17" s="231"/>
      <c r="D17" s="231"/>
      <c r="E17" s="231"/>
      <c r="F17" s="231"/>
      <c r="G17" s="231"/>
      <c r="H17" s="231"/>
      <c r="I17" s="228"/>
      <c r="J17" s="228"/>
      <c r="K17" s="228"/>
      <c r="L17" s="231"/>
      <c r="M17" s="231"/>
      <c r="N17" s="231"/>
      <c r="O17" s="237">
        <f t="shared" si="0"/>
        <v>0</v>
      </c>
      <c r="P17" s="238"/>
      <c r="Q17" s="238"/>
    </row>
    <row r="18" spans="2:17" ht="25.5" customHeight="1">
      <c r="B18" s="231"/>
      <c r="C18" s="231"/>
      <c r="D18" s="231"/>
      <c r="E18" s="231"/>
      <c r="F18" s="231"/>
      <c r="G18" s="231"/>
      <c r="H18" s="231"/>
      <c r="I18" s="228"/>
      <c r="J18" s="228"/>
      <c r="K18" s="228"/>
      <c r="L18" s="231"/>
      <c r="M18" s="231"/>
      <c r="N18" s="231"/>
      <c r="O18" s="237">
        <f t="shared" si="0"/>
        <v>0</v>
      </c>
      <c r="P18" s="238"/>
      <c r="Q18" s="238"/>
    </row>
    <row r="19" spans="2:17" ht="25.5" customHeight="1">
      <c r="B19" s="231"/>
      <c r="C19" s="231"/>
      <c r="D19" s="231"/>
      <c r="E19" s="231"/>
      <c r="F19" s="231"/>
      <c r="G19" s="231"/>
      <c r="H19" s="231"/>
      <c r="I19" s="228"/>
      <c r="J19" s="228"/>
      <c r="K19" s="228"/>
      <c r="L19" s="231"/>
      <c r="M19" s="231"/>
      <c r="N19" s="231"/>
      <c r="O19" s="237">
        <f t="shared" si="0"/>
        <v>0</v>
      </c>
      <c r="P19" s="238"/>
      <c r="Q19" s="238"/>
    </row>
    <row r="20" spans="2:17" ht="25.5" customHeight="1">
      <c r="B20" s="231"/>
      <c r="C20" s="231"/>
      <c r="D20" s="231"/>
      <c r="E20" s="231"/>
      <c r="F20" s="231"/>
      <c r="G20" s="231"/>
      <c r="H20" s="231"/>
      <c r="I20" s="228"/>
      <c r="J20" s="228"/>
      <c r="K20" s="228"/>
      <c r="L20" s="231"/>
      <c r="M20" s="231"/>
      <c r="N20" s="231"/>
      <c r="O20" s="237">
        <f t="shared" si="0"/>
        <v>0</v>
      </c>
      <c r="P20" s="238"/>
      <c r="Q20" s="238"/>
    </row>
    <row r="21" spans="2:17" ht="25.5" customHeight="1">
      <c r="B21" s="231"/>
      <c r="C21" s="231"/>
      <c r="D21" s="231"/>
      <c r="E21" s="231"/>
      <c r="F21" s="231"/>
      <c r="G21" s="231"/>
      <c r="H21" s="231"/>
      <c r="I21" s="228"/>
      <c r="J21" s="228"/>
      <c r="K21" s="228"/>
      <c r="L21" s="231"/>
      <c r="M21" s="231"/>
      <c r="N21" s="231"/>
      <c r="O21" s="237">
        <f aca="true" t="shared" si="1" ref="O21:O28">SUM(P21:Q21)</f>
        <v>0</v>
      </c>
      <c r="P21" s="238"/>
      <c r="Q21" s="238"/>
    </row>
    <row r="22" spans="2:17" ht="25.5" customHeight="1">
      <c r="B22" s="231"/>
      <c r="C22" s="231"/>
      <c r="D22" s="231"/>
      <c r="E22" s="231"/>
      <c r="F22" s="231"/>
      <c r="G22" s="231"/>
      <c r="H22" s="231"/>
      <c r="I22" s="228"/>
      <c r="J22" s="228"/>
      <c r="K22" s="228"/>
      <c r="L22" s="231"/>
      <c r="M22" s="231"/>
      <c r="N22" s="231"/>
      <c r="O22" s="237">
        <f t="shared" si="1"/>
        <v>0</v>
      </c>
      <c r="P22" s="238"/>
      <c r="Q22" s="238"/>
    </row>
    <row r="23" spans="2:17" ht="25.5" customHeight="1">
      <c r="B23" s="231"/>
      <c r="C23" s="231"/>
      <c r="D23" s="231"/>
      <c r="E23" s="231"/>
      <c r="F23" s="231"/>
      <c r="G23" s="231"/>
      <c r="H23" s="231"/>
      <c r="I23" s="228"/>
      <c r="J23" s="228"/>
      <c r="K23" s="228"/>
      <c r="L23" s="231"/>
      <c r="M23" s="231"/>
      <c r="N23" s="231"/>
      <c r="O23" s="237">
        <f t="shared" si="1"/>
        <v>0</v>
      </c>
      <c r="P23" s="238"/>
      <c r="Q23" s="238"/>
    </row>
    <row r="24" spans="2:17" ht="25.5" customHeight="1">
      <c r="B24" s="231"/>
      <c r="C24" s="231"/>
      <c r="D24" s="231"/>
      <c r="E24" s="231"/>
      <c r="F24" s="231"/>
      <c r="G24" s="231"/>
      <c r="H24" s="231"/>
      <c r="I24" s="228"/>
      <c r="J24" s="228"/>
      <c r="K24" s="228"/>
      <c r="L24" s="231"/>
      <c r="M24" s="231"/>
      <c r="N24" s="231"/>
      <c r="O24" s="237">
        <f t="shared" si="1"/>
        <v>0</v>
      </c>
      <c r="P24" s="238"/>
      <c r="Q24" s="238"/>
    </row>
    <row r="25" spans="2:17" ht="25.5" customHeight="1">
      <c r="B25" s="231"/>
      <c r="C25" s="231"/>
      <c r="D25" s="231"/>
      <c r="E25" s="231"/>
      <c r="F25" s="231"/>
      <c r="G25" s="231"/>
      <c r="H25" s="231"/>
      <c r="I25" s="228"/>
      <c r="J25" s="228"/>
      <c r="K25" s="228"/>
      <c r="L25" s="231"/>
      <c r="M25" s="231"/>
      <c r="N25" s="231"/>
      <c r="O25" s="237">
        <f>SUM(P25:Q25)</f>
        <v>0</v>
      </c>
      <c r="P25" s="238"/>
      <c r="Q25" s="238"/>
    </row>
    <row r="26" spans="2:17" ht="25.5" customHeight="1">
      <c r="B26" s="231"/>
      <c r="C26" s="231"/>
      <c r="D26" s="231"/>
      <c r="E26" s="239"/>
      <c r="F26" s="239"/>
      <c r="G26" s="231"/>
      <c r="H26" s="231"/>
      <c r="I26" s="228"/>
      <c r="J26" s="240"/>
      <c r="K26" s="240"/>
      <c r="L26" s="231"/>
      <c r="M26" s="231"/>
      <c r="N26" s="231"/>
      <c r="O26" s="237">
        <f t="shared" si="1"/>
        <v>0</v>
      </c>
      <c r="P26" s="238"/>
      <c r="Q26" s="238"/>
    </row>
    <row r="27" spans="2:17" ht="25.5" customHeight="1">
      <c r="B27" s="231"/>
      <c r="C27" s="231"/>
      <c r="D27" s="231"/>
      <c r="E27" s="239"/>
      <c r="F27" s="239"/>
      <c r="G27" s="231"/>
      <c r="H27" s="231"/>
      <c r="I27" s="228"/>
      <c r="J27" s="240"/>
      <c r="K27" s="240"/>
      <c r="L27" s="231"/>
      <c r="M27" s="231"/>
      <c r="N27" s="231"/>
      <c r="O27" s="237">
        <f t="shared" si="1"/>
        <v>0</v>
      </c>
      <c r="P27" s="238"/>
      <c r="Q27" s="238"/>
    </row>
    <row r="28" spans="2:17" ht="25.5" customHeight="1">
      <c r="B28" s="231"/>
      <c r="C28" s="231"/>
      <c r="D28" s="231"/>
      <c r="E28" s="239"/>
      <c r="F28" s="239"/>
      <c r="G28" s="231"/>
      <c r="H28" s="231"/>
      <c r="I28" s="228"/>
      <c r="J28" s="228"/>
      <c r="K28" s="228"/>
      <c r="L28" s="231"/>
      <c r="M28" s="231"/>
      <c r="N28" s="231"/>
      <c r="O28" s="237">
        <f t="shared" si="1"/>
        <v>0</v>
      </c>
      <c r="P28" s="238"/>
      <c r="Q28" s="238"/>
    </row>
    <row r="29" spans="2:17" ht="25.5" customHeight="1">
      <c r="B29" s="491" t="s">
        <v>351</v>
      </c>
      <c r="C29" s="492"/>
      <c r="D29" s="493"/>
      <c r="E29" s="241">
        <f>SUM(E9:E28)</f>
        <v>0</v>
      </c>
      <c r="F29" s="241">
        <f>SUM(F9:F28)</f>
        <v>0</v>
      </c>
      <c r="G29" s="473">
        <f>IF(E29+F29&lt;&gt;'ΣΧΕΔΙΟ ΔΡΑΣΗΣ (1)'!F16,"ΛΑΘΟΣ ΣΤΙΣ ΙΔΙΟΚΤΗΤΕΣ ΕΚΤΑΣΕΙΣ","")</f>
      </c>
      <c r="H29" s="474"/>
      <c r="I29" s="228"/>
      <c r="J29" s="228"/>
      <c r="K29" s="228"/>
      <c r="L29" s="242"/>
      <c r="M29" s="242"/>
      <c r="N29" s="242"/>
      <c r="O29" s="243">
        <f>SUM(O9:O28)</f>
        <v>0</v>
      </c>
      <c r="P29" s="243">
        <f>SUM(P9:P28)</f>
        <v>0</v>
      </c>
      <c r="Q29" s="243">
        <f>SUM(Q9:Q28)</f>
        <v>0</v>
      </c>
    </row>
    <row r="30" spans="10:11" ht="4.5" customHeight="1">
      <c r="J30" s="140"/>
      <c r="K30" s="140"/>
    </row>
    <row r="31" spans="1:5" ht="11.25" customHeight="1">
      <c r="A31" s="131" t="s">
        <v>36</v>
      </c>
      <c r="B31" s="489" t="s">
        <v>26</v>
      </c>
      <c r="C31" s="490"/>
      <c r="D31" s="490"/>
      <c r="E31" s="141"/>
    </row>
    <row r="32" spans="2:11" ht="4.5" customHeight="1">
      <c r="B32" s="140"/>
      <c r="J32" s="140"/>
      <c r="K32" s="140"/>
    </row>
    <row r="33" spans="2:17" ht="24" customHeight="1">
      <c r="B33" s="409" t="s">
        <v>77</v>
      </c>
      <c r="C33" s="435" t="s">
        <v>203</v>
      </c>
      <c r="D33" s="436"/>
      <c r="E33" s="437" t="s">
        <v>200</v>
      </c>
      <c r="F33" s="437"/>
      <c r="G33" s="435" t="s">
        <v>8</v>
      </c>
      <c r="H33" s="455"/>
      <c r="I33" s="436"/>
      <c r="L33" s="435" t="s">
        <v>24</v>
      </c>
      <c r="M33" s="455"/>
      <c r="N33" s="436"/>
      <c r="O33" s="437" t="s">
        <v>25</v>
      </c>
      <c r="P33" s="437"/>
      <c r="Q33" s="437"/>
    </row>
    <row r="34" spans="2:17" ht="24" customHeight="1">
      <c r="B34" s="411"/>
      <c r="C34" s="122" t="s">
        <v>201</v>
      </c>
      <c r="D34" s="122" t="s">
        <v>202</v>
      </c>
      <c r="E34" s="144" t="s">
        <v>204</v>
      </c>
      <c r="F34" s="144" t="s">
        <v>205</v>
      </c>
      <c r="G34" s="122" t="s">
        <v>23</v>
      </c>
      <c r="H34" s="122" t="s">
        <v>10</v>
      </c>
      <c r="I34" s="122" t="s">
        <v>76</v>
      </c>
      <c r="J34" s="140"/>
      <c r="K34" s="140"/>
      <c r="L34" s="131" t="s">
        <v>208</v>
      </c>
      <c r="M34" s="131" t="s">
        <v>209</v>
      </c>
      <c r="N34" s="131" t="s">
        <v>75</v>
      </c>
      <c r="O34" s="131" t="s">
        <v>11</v>
      </c>
      <c r="P34" s="131" t="s">
        <v>213</v>
      </c>
      <c r="Q34" s="131" t="s">
        <v>350</v>
      </c>
    </row>
    <row r="35" spans="2:17" ht="14.25" customHeight="1">
      <c r="B35" s="145">
        <v>1</v>
      </c>
      <c r="C35" s="145">
        <v>2</v>
      </c>
      <c r="D35" s="145">
        <v>3</v>
      </c>
      <c r="E35" s="145" t="s">
        <v>206</v>
      </c>
      <c r="F35" s="145" t="s">
        <v>207</v>
      </c>
      <c r="G35" s="145">
        <v>5</v>
      </c>
      <c r="H35" s="145">
        <v>6</v>
      </c>
      <c r="I35" s="145">
        <v>13</v>
      </c>
      <c r="L35" s="145">
        <v>7</v>
      </c>
      <c r="M35" s="145">
        <v>8</v>
      </c>
      <c r="N35" s="145">
        <v>9</v>
      </c>
      <c r="O35" s="145">
        <v>10</v>
      </c>
      <c r="P35" s="145">
        <v>11</v>
      </c>
      <c r="Q35" s="145">
        <v>12</v>
      </c>
    </row>
    <row r="36" spans="2:17" s="146" customFormat="1" ht="24.75" customHeight="1">
      <c r="B36" s="231"/>
      <c r="C36" s="231"/>
      <c r="D36" s="231"/>
      <c r="E36" s="239"/>
      <c r="F36" s="239"/>
      <c r="G36" s="244"/>
      <c r="H36" s="231"/>
      <c r="I36" s="231"/>
      <c r="J36" s="245"/>
      <c r="K36" s="245"/>
      <c r="L36" s="231"/>
      <c r="M36" s="231"/>
      <c r="N36" s="231"/>
      <c r="O36" s="237">
        <f>SUM(P36:Q36)</f>
        <v>0</v>
      </c>
      <c r="P36" s="238"/>
      <c r="Q36" s="238"/>
    </row>
    <row r="37" spans="2:17" s="146" customFormat="1" ht="24.75" customHeight="1">
      <c r="B37" s="231"/>
      <c r="C37" s="231"/>
      <c r="D37" s="231"/>
      <c r="E37" s="239"/>
      <c r="F37" s="239"/>
      <c r="G37" s="244"/>
      <c r="H37" s="231"/>
      <c r="I37" s="231"/>
      <c r="J37" s="245"/>
      <c r="K37" s="245"/>
      <c r="L37" s="231"/>
      <c r="M37" s="231"/>
      <c r="N37" s="231"/>
      <c r="O37" s="237">
        <f aca="true" t="shared" si="2" ref="O37:O65">SUM(P37:Q37)</f>
        <v>0</v>
      </c>
      <c r="P37" s="238"/>
      <c r="Q37" s="238"/>
    </row>
    <row r="38" spans="2:17" s="146" customFormat="1" ht="24.75" customHeight="1">
      <c r="B38" s="231"/>
      <c r="C38" s="231"/>
      <c r="D38" s="231"/>
      <c r="E38" s="239"/>
      <c r="F38" s="239"/>
      <c r="G38" s="244"/>
      <c r="H38" s="231"/>
      <c r="I38" s="231"/>
      <c r="J38" s="245"/>
      <c r="K38" s="245"/>
      <c r="L38" s="231"/>
      <c r="M38" s="231"/>
      <c r="N38" s="231"/>
      <c r="O38" s="237">
        <f t="shared" si="2"/>
        <v>0</v>
      </c>
      <c r="P38" s="238"/>
      <c r="Q38" s="238"/>
    </row>
    <row r="39" spans="2:17" s="146" customFormat="1" ht="24.75" customHeight="1">
      <c r="B39" s="231"/>
      <c r="C39" s="231"/>
      <c r="D39" s="231"/>
      <c r="E39" s="239"/>
      <c r="F39" s="239"/>
      <c r="G39" s="244"/>
      <c r="H39" s="231"/>
      <c r="I39" s="231"/>
      <c r="J39" s="245"/>
      <c r="K39" s="245"/>
      <c r="L39" s="231"/>
      <c r="M39" s="231"/>
      <c r="N39" s="231"/>
      <c r="O39" s="237">
        <f t="shared" si="2"/>
        <v>0</v>
      </c>
      <c r="P39" s="238"/>
      <c r="Q39" s="238"/>
    </row>
    <row r="40" spans="2:17" s="146" customFormat="1" ht="24.75" customHeight="1">
      <c r="B40" s="231"/>
      <c r="C40" s="231"/>
      <c r="D40" s="231"/>
      <c r="E40" s="239"/>
      <c r="F40" s="239"/>
      <c r="G40" s="244"/>
      <c r="H40" s="231"/>
      <c r="I40" s="231"/>
      <c r="J40" s="245"/>
      <c r="K40" s="245"/>
      <c r="L40" s="231"/>
      <c r="M40" s="231"/>
      <c r="N40" s="231"/>
      <c r="O40" s="237">
        <f t="shared" si="2"/>
        <v>0</v>
      </c>
      <c r="P40" s="238"/>
      <c r="Q40" s="238"/>
    </row>
    <row r="41" spans="2:17" s="146" customFormat="1" ht="24.75" customHeight="1">
      <c r="B41" s="231"/>
      <c r="C41" s="231"/>
      <c r="D41" s="231"/>
      <c r="E41" s="239"/>
      <c r="F41" s="239"/>
      <c r="G41" s="244"/>
      <c r="H41" s="231"/>
      <c r="I41" s="231"/>
      <c r="J41" s="245"/>
      <c r="K41" s="245"/>
      <c r="L41" s="231"/>
      <c r="M41" s="231"/>
      <c r="N41" s="231"/>
      <c r="O41" s="237">
        <f t="shared" si="2"/>
        <v>0</v>
      </c>
      <c r="P41" s="238"/>
      <c r="Q41" s="238"/>
    </row>
    <row r="42" spans="2:17" s="146" customFormat="1" ht="24.75" customHeight="1">
      <c r="B42" s="231"/>
      <c r="C42" s="231"/>
      <c r="D42" s="231"/>
      <c r="E42" s="239"/>
      <c r="F42" s="239"/>
      <c r="G42" s="244"/>
      <c r="H42" s="231"/>
      <c r="I42" s="231"/>
      <c r="J42" s="245"/>
      <c r="K42" s="245"/>
      <c r="L42" s="231"/>
      <c r="M42" s="231"/>
      <c r="N42" s="231"/>
      <c r="O42" s="237">
        <f t="shared" si="2"/>
        <v>0</v>
      </c>
      <c r="P42" s="238"/>
      <c r="Q42" s="238"/>
    </row>
    <row r="43" spans="2:17" s="146" customFormat="1" ht="24.75" customHeight="1">
      <c r="B43" s="231"/>
      <c r="C43" s="231"/>
      <c r="D43" s="231"/>
      <c r="E43" s="239"/>
      <c r="F43" s="239"/>
      <c r="G43" s="244"/>
      <c r="H43" s="231"/>
      <c r="I43" s="231"/>
      <c r="J43" s="245"/>
      <c r="K43" s="245"/>
      <c r="L43" s="231"/>
      <c r="M43" s="231"/>
      <c r="N43" s="231"/>
      <c r="O43" s="237">
        <f t="shared" si="2"/>
        <v>0</v>
      </c>
      <c r="P43" s="238"/>
      <c r="Q43" s="238"/>
    </row>
    <row r="44" spans="2:17" s="146" customFormat="1" ht="24.75" customHeight="1">
      <c r="B44" s="231"/>
      <c r="C44" s="231"/>
      <c r="D44" s="231"/>
      <c r="E44" s="239"/>
      <c r="F44" s="239"/>
      <c r="G44" s="244"/>
      <c r="H44" s="231"/>
      <c r="I44" s="231"/>
      <c r="J44" s="245"/>
      <c r="K44" s="245"/>
      <c r="L44" s="231"/>
      <c r="M44" s="231"/>
      <c r="N44" s="231"/>
      <c r="O44" s="237">
        <f t="shared" si="2"/>
        <v>0</v>
      </c>
      <c r="P44" s="238"/>
      <c r="Q44" s="238"/>
    </row>
    <row r="45" spans="2:17" s="146" customFormat="1" ht="24.75" customHeight="1">
      <c r="B45" s="231"/>
      <c r="C45" s="231"/>
      <c r="D45" s="231"/>
      <c r="E45" s="239"/>
      <c r="F45" s="239"/>
      <c r="G45" s="244"/>
      <c r="H45" s="231"/>
      <c r="I45" s="231"/>
      <c r="J45" s="245"/>
      <c r="K45" s="245"/>
      <c r="L45" s="231"/>
      <c r="M45" s="231"/>
      <c r="N45" s="231"/>
      <c r="O45" s="237">
        <f t="shared" si="2"/>
        <v>0</v>
      </c>
      <c r="P45" s="238"/>
      <c r="Q45" s="238"/>
    </row>
    <row r="46" spans="2:17" s="146" customFormat="1" ht="24.75" customHeight="1">
      <c r="B46" s="231"/>
      <c r="C46" s="231"/>
      <c r="D46" s="231"/>
      <c r="E46" s="239"/>
      <c r="F46" s="239"/>
      <c r="G46" s="244"/>
      <c r="H46" s="231"/>
      <c r="I46" s="231"/>
      <c r="J46" s="245"/>
      <c r="K46" s="245"/>
      <c r="L46" s="231"/>
      <c r="M46" s="231"/>
      <c r="N46" s="231"/>
      <c r="O46" s="237">
        <f t="shared" si="2"/>
        <v>0</v>
      </c>
      <c r="P46" s="238"/>
      <c r="Q46" s="238"/>
    </row>
    <row r="47" spans="2:17" s="146" customFormat="1" ht="24.75" customHeight="1">
      <c r="B47" s="231"/>
      <c r="C47" s="231"/>
      <c r="D47" s="231"/>
      <c r="E47" s="239"/>
      <c r="F47" s="239"/>
      <c r="G47" s="244"/>
      <c r="H47" s="231"/>
      <c r="I47" s="231"/>
      <c r="J47" s="245"/>
      <c r="K47" s="245"/>
      <c r="L47" s="231"/>
      <c r="M47" s="231"/>
      <c r="N47" s="231"/>
      <c r="O47" s="237">
        <f t="shared" si="2"/>
        <v>0</v>
      </c>
      <c r="P47" s="238"/>
      <c r="Q47" s="238"/>
    </row>
    <row r="48" spans="2:17" s="146" customFormat="1" ht="24.75" customHeight="1">
      <c r="B48" s="231"/>
      <c r="C48" s="231"/>
      <c r="D48" s="231"/>
      <c r="E48" s="239"/>
      <c r="F48" s="239"/>
      <c r="G48" s="244"/>
      <c r="H48" s="231"/>
      <c r="I48" s="231"/>
      <c r="J48" s="245"/>
      <c r="K48" s="245"/>
      <c r="L48" s="231"/>
      <c r="M48" s="231"/>
      <c r="N48" s="231"/>
      <c r="O48" s="237">
        <f t="shared" si="2"/>
        <v>0</v>
      </c>
      <c r="P48" s="238"/>
      <c r="Q48" s="238"/>
    </row>
    <row r="49" spans="2:17" s="146" customFormat="1" ht="24.75" customHeight="1">
      <c r="B49" s="231"/>
      <c r="C49" s="231"/>
      <c r="D49" s="231"/>
      <c r="E49" s="239"/>
      <c r="F49" s="239"/>
      <c r="G49" s="244"/>
      <c r="H49" s="231"/>
      <c r="I49" s="231"/>
      <c r="J49" s="245"/>
      <c r="K49" s="245"/>
      <c r="L49" s="231"/>
      <c r="M49" s="231"/>
      <c r="N49" s="231"/>
      <c r="O49" s="237">
        <f t="shared" si="2"/>
        <v>0</v>
      </c>
      <c r="P49" s="238"/>
      <c r="Q49" s="238"/>
    </row>
    <row r="50" spans="2:17" s="146" customFormat="1" ht="24.75" customHeight="1">
      <c r="B50" s="231"/>
      <c r="C50" s="231"/>
      <c r="D50" s="231"/>
      <c r="E50" s="239"/>
      <c r="F50" s="239"/>
      <c r="G50" s="244"/>
      <c r="H50" s="231"/>
      <c r="I50" s="231"/>
      <c r="J50" s="245"/>
      <c r="K50" s="245"/>
      <c r="L50" s="231"/>
      <c r="M50" s="231"/>
      <c r="N50" s="231"/>
      <c r="O50" s="237">
        <f t="shared" si="2"/>
        <v>0</v>
      </c>
      <c r="P50" s="238"/>
      <c r="Q50" s="238"/>
    </row>
    <row r="51" spans="2:17" s="146" customFormat="1" ht="24.75" customHeight="1">
      <c r="B51" s="231"/>
      <c r="C51" s="231"/>
      <c r="D51" s="231"/>
      <c r="E51" s="239"/>
      <c r="F51" s="239"/>
      <c r="G51" s="244"/>
      <c r="H51" s="231"/>
      <c r="I51" s="231"/>
      <c r="J51" s="245"/>
      <c r="K51" s="245"/>
      <c r="L51" s="231"/>
      <c r="M51" s="231"/>
      <c r="N51" s="231"/>
      <c r="O51" s="237">
        <f t="shared" si="2"/>
        <v>0</v>
      </c>
      <c r="P51" s="238"/>
      <c r="Q51" s="238"/>
    </row>
    <row r="52" spans="2:17" s="146" customFormat="1" ht="24.75" customHeight="1">
      <c r="B52" s="231"/>
      <c r="C52" s="231"/>
      <c r="D52" s="231"/>
      <c r="E52" s="239"/>
      <c r="F52" s="239"/>
      <c r="G52" s="244"/>
      <c r="H52" s="231"/>
      <c r="I52" s="231"/>
      <c r="J52" s="245"/>
      <c r="K52" s="245"/>
      <c r="L52" s="231"/>
      <c r="M52" s="231"/>
      <c r="N52" s="231"/>
      <c r="O52" s="237">
        <f t="shared" si="2"/>
        <v>0</v>
      </c>
      <c r="P52" s="238"/>
      <c r="Q52" s="238"/>
    </row>
    <row r="53" spans="2:17" s="146" customFormat="1" ht="24.75" customHeight="1">
      <c r="B53" s="231"/>
      <c r="C53" s="231"/>
      <c r="D53" s="231"/>
      <c r="E53" s="239"/>
      <c r="F53" s="239"/>
      <c r="G53" s="244"/>
      <c r="H53" s="231"/>
      <c r="I53" s="231"/>
      <c r="J53" s="245"/>
      <c r="K53" s="245"/>
      <c r="L53" s="231"/>
      <c r="M53" s="231"/>
      <c r="N53" s="231"/>
      <c r="O53" s="237">
        <f t="shared" si="2"/>
        <v>0</v>
      </c>
      <c r="P53" s="238"/>
      <c r="Q53" s="238"/>
    </row>
    <row r="54" spans="2:17" s="146" customFormat="1" ht="24.75" customHeight="1">
      <c r="B54" s="231"/>
      <c r="C54" s="231"/>
      <c r="D54" s="231"/>
      <c r="E54" s="239"/>
      <c r="F54" s="239"/>
      <c r="G54" s="244"/>
      <c r="H54" s="231"/>
      <c r="I54" s="231"/>
      <c r="J54" s="245"/>
      <c r="K54" s="245"/>
      <c r="L54" s="231"/>
      <c r="M54" s="231"/>
      <c r="N54" s="231"/>
      <c r="O54" s="237">
        <f t="shared" si="2"/>
        <v>0</v>
      </c>
      <c r="P54" s="238"/>
      <c r="Q54" s="238"/>
    </row>
    <row r="55" spans="2:17" s="146" customFormat="1" ht="24.75" customHeight="1">
      <c r="B55" s="231"/>
      <c r="C55" s="231"/>
      <c r="D55" s="231"/>
      <c r="E55" s="239"/>
      <c r="F55" s="239"/>
      <c r="G55" s="244"/>
      <c r="H55" s="231"/>
      <c r="I55" s="231"/>
      <c r="J55" s="245"/>
      <c r="K55" s="245"/>
      <c r="L55" s="231"/>
      <c r="M55" s="231"/>
      <c r="N55" s="231"/>
      <c r="O55" s="237">
        <f t="shared" si="2"/>
        <v>0</v>
      </c>
      <c r="P55" s="238"/>
      <c r="Q55" s="238"/>
    </row>
    <row r="56" spans="2:17" s="146" customFormat="1" ht="24.75" customHeight="1">
      <c r="B56" s="231"/>
      <c r="C56" s="231"/>
      <c r="D56" s="231"/>
      <c r="E56" s="239"/>
      <c r="F56" s="239"/>
      <c r="G56" s="244"/>
      <c r="H56" s="231"/>
      <c r="I56" s="231"/>
      <c r="J56" s="245"/>
      <c r="K56" s="245"/>
      <c r="L56" s="231"/>
      <c r="M56" s="231"/>
      <c r="N56" s="231"/>
      <c r="O56" s="237">
        <f t="shared" si="2"/>
        <v>0</v>
      </c>
      <c r="P56" s="238"/>
      <c r="Q56" s="238"/>
    </row>
    <row r="57" spans="2:17" s="146" customFormat="1" ht="24.75" customHeight="1">
      <c r="B57" s="231"/>
      <c r="C57" s="231"/>
      <c r="D57" s="231"/>
      <c r="E57" s="239"/>
      <c r="F57" s="239"/>
      <c r="G57" s="244"/>
      <c r="H57" s="231"/>
      <c r="I57" s="231"/>
      <c r="J57" s="245"/>
      <c r="K57" s="245"/>
      <c r="L57" s="231"/>
      <c r="M57" s="231"/>
      <c r="N57" s="231"/>
      <c r="O57" s="237">
        <f t="shared" si="2"/>
        <v>0</v>
      </c>
      <c r="P57" s="238"/>
      <c r="Q57" s="238"/>
    </row>
    <row r="58" spans="2:17" s="146" customFormat="1" ht="24.75" customHeight="1">
      <c r="B58" s="231"/>
      <c r="C58" s="231"/>
      <c r="D58" s="231"/>
      <c r="E58" s="239"/>
      <c r="F58" s="239"/>
      <c r="G58" s="244"/>
      <c r="H58" s="231"/>
      <c r="I58" s="231"/>
      <c r="J58" s="245"/>
      <c r="K58" s="245"/>
      <c r="L58" s="231"/>
      <c r="M58" s="231"/>
      <c r="N58" s="231"/>
      <c r="O58" s="237">
        <f t="shared" si="2"/>
        <v>0</v>
      </c>
      <c r="P58" s="238"/>
      <c r="Q58" s="238"/>
    </row>
    <row r="59" spans="2:17" s="146" customFormat="1" ht="24.75" customHeight="1">
      <c r="B59" s="231"/>
      <c r="C59" s="231"/>
      <c r="D59" s="231"/>
      <c r="E59" s="239"/>
      <c r="F59" s="239"/>
      <c r="G59" s="244"/>
      <c r="H59" s="231"/>
      <c r="I59" s="231"/>
      <c r="J59" s="246"/>
      <c r="K59" s="246"/>
      <c r="L59" s="231"/>
      <c r="M59" s="231"/>
      <c r="N59" s="231"/>
      <c r="O59" s="237">
        <f t="shared" si="2"/>
        <v>0</v>
      </c>
      <c r="P59" s="238"/>
      <c r="Q59" s="238"/>
    </row>
    <row r="60" spans="2:17" s="146" customFormat="1" ht="24.75" customHeight="1">
      <c r="B60" s="231"/>
      <c r="C60" s="231"/>
      <c r="D60" s="231"/>
      <c r="E60" s="239"/>
      <c r="F60" s="239"/>
      <c r="G60" s="244"/>
      <c r="H60" s="231"/>
      <c r="I60" s="231"/>
      <c r="J60" s="245"/>
      <c r="K60" s="245"/>
      <c r="L60" s="231"/>
      <c r="M60" s="231"/>
      <c r="N60" s="231"/>
      <c r="O60" s="237">
        <f t="shared" si="2"/>
        <v>0</v>
      </c>
      <c r="P60" s="238"/>
      <c r="Q60" s="238"/>
    </row>
    <row r="61" spans="2:17" s="146" customFormat="1" ht="24.75" customHeight="1">
      <c r="B61" s="231"/>
      <c r="C61" s="231"/>
      <c r="D61" s="231"/>
      <c r="E61" s="239"/>
      <c r="F61" s="239"/>
      <c r="G61" s="244"/>
      <c r="H61" s="231"/>
      <c r="I61" s="231"/>
      <c r="J61" s="246"/>
      <c r="K61" s="246"/>
      <c r="L61" s="231"/>
      <c r="M61" s="231"/>
      <c r="N61" s="231"/>
      <c r="O61" s="237">
        <f t="shared" si="2"/>
        <v>0</v>
      </c>
      <c r="P61" s="238"/>
      <c r="Q61" s="238"/>
    </row>
    <row r="62" spans="2:17" s="146" customFormat="1" ht="24.75" customHeight="1">
      <c r="B62" s="231"/>
      <c r="C62" s="231"/>
      <c r="D62" s="231"/>
      <c r="E62" s="239"/>
      <c r="F62" s="239"/>
      <c r="G62" s="244"/>
      <c r="H62" s="231"/>
      <c r="I62" s="231"/>
      <c r="J62" s="245"/>
      <c r="K62" s="245"/>
      <c r="L62" s="231"/>
      <c r="M62" s="231"/>
      <c r="N62" s="231"/>
      <c r="O62" s="237">
        <f t="shared" si="2"/>
        <v>0</v>
      </c>
      <c r="P62" s="238"/>
      <c r="Q62" s="238"/>
    </row>
    <row r="63" spans="2:17" s="146" customFormat="1" ht="24.75" customHeight="1">
      <c r="B63" s="231"/>
      <c r="C63" s="231"/>
      <c r="D63" s="231"/>
      <c r="E63" s="239"/>
      <c r="F63" s="239"/>
      <c r="G63" s="244"/>
      <c r="H63" s="231"/>
      <c r="I63" s="231"/>
      <c r="J63" s="245"/>
      <c r="K63" s="245"/>
      <c r="L63" s="231"/>
      <c r="M63" s="231"/>
      <c r="N63" s="231"/>
      <c r="O63" s="237">
        <f t="shared" si="2"/>
        <v>0</v>
      </c>
      <c r="P63" s="238"/>
      <c r="Q63" s="238"/>
    </row>
    <row r="64" spans="2:17" s="146" customFormat="1" ht="24.75" customHeight="1">
      <c r="B64" s="231"/>
      <c r="C64" s="231"/>
      <c r="D64" s="231"/>
      <c r="E64" s="239"/>
      <c r="F64" s="239"/>
      <c r="G64" s="244"/>
      <c r="H64" s="231"/>
      <c r="I64" s="231"/>
      <c r="J64" s="245"/>
      <c r="K64" s="245"/>
      <c r="L64" s="231"/>
      <c r="M64" s="231"/>
      <c r="N64" s="231"/>
      <c r="O64" s="237">
        <f t="shared" si="2"/>
        <v>0</v>
      </c>
      <c r="P64" s="238"/>
      <c r="Q64" s="238"/>
    </row>
    <row r="65" spans="2:17" s="146" customFormat="1" ht="24.75" customHeight="1">
      <c r="B65" s="231"/>
      <c r="C65" s="231"/>
      <c r="D65" s="231"/>
      <c r="E65" s="239"/>
      <c r="F65" s="239"/>
      <c r="G65" s="244"/>
      <c r="H65" s="231"/>
      <c r="I65" s="231"/>
      <c r="J65" s="246"/>
      <c r="K65" s="246"/>
      <c r="L65" s="231"/>
      <c r="M65" s="231"/>
      <c r="N65" s="231"/>
      <c r="O65" s="237">
        <f t="shared" si="2"/>
        <v>0</v>
      </c>
      <c r="P65" s="238"/>
      <c r="Q65" s="238"/>
    </row>
    <row r="66" spans="2:17" s="146" customFormat="1" ht="24.75" customHeight="1">
      <c r="B66" s="491" t="s">
        <v>351</v>
      </c>
      <c r="C66" s="492"/>
      <c r="D66" s="493"/>
      <c r="E66" s="241">
        <f>SUM(E36:E65)</f>
        <v>0</v>
      </c>
      <c r="F66" s="241">
        <f>SUM(F36:F65)</f>
        <v>0</v>
      </c>
      <c r="G66" s="473">
        <f>IF(E66+F66&lt;&gt;'ΣΧΕΔΙΟ ΔΡΑΣΗΣ (1)'!F17,"ΛΑΘΟΣ ΣΤΙΣ ΜΙΣΘΩΜΕΝΕΣ ΕΚΤΑΣΕΙΣ","")</f>
      </c>
      <c r="H66" s="474"/>
      <c r="I66" s="242"/>
      <c r="J66" s="245"/>
      <c r="K66" s="245"/>
      <c r="L66" s="245"/>
      <c r="M66" s="245"/>
      <c r="N66" s="245"/>
      <c r="O66" s="243">
        <f>SUM(O36:O65)</f>
        <v>0</v>
      </c>
      <c r="P66" s="243">
        <f>SUM(P36:P65)</f>
        <v>0</v>
      </c>
      <c r="Q66" s="243">
        <f>SUM(Q36:Q65)</f>
        <v>0</v>
      </c>
    </row>
    <row r="67" spans="2:11" ht="15.75" customHeight="1">
      <c r="B67" s="146"/>
      <c r="C67" s="146"/>
      <c r="D67" s="146"/>
      <c r="E67" s="146"/>
      <c r="F67" s="146"/>
      <c r="G67" s="146"/>
      <c r="H67" s="146"/>
      <c r="I67" s="146"/>
      <c r="J67" s="140"/>
      <c r="K67" s="140"/>
    </row>
    <row r="68" spans="1:5" ht="19.5" customHeight="1">
      <c r="A68" s="131" t="s">
        <v>81</v>
      </c>
      <c r="B68" s="489" t="s">
        <v>27</v>
      </c>
      <c r="C68" s="490"/>
      <c r="D68" s="490"/>
      <c r="E68" s="141"/>
    </row>
    <row r="69" spans="10:11" ht="10.5" customHeight="1">
      <c r="J69" s="140"/>
      <c r="K69" s="140"/>
    </row>
    <row r="70" spans="2:17" ht="24" customHeight="1">
      <c r="B70" s="409" t="s">
        <v>9</v>
      </c>
      <c r="C70" s="435" t="s">
        <v>223</v>
      </c>
      <c r="D70" s="436"/>
      <c r="E70" s="481" t="s">
        <v>78</v>
      </c>
      <c r="F70" s="482"/>
      <c r="G70" s="435" t="s">
        <v>8</v>
      </c>
      <c r="H70" s="436"/>
      <c r="L70" s="435" t="s">
        <v>79</v>
      </c>
      <c r="M70" s="455"/>
      <c r="N70" s="436"/>
      <c r="O70" s="435" t="s">
        <v>25</v>
      </c>
      <c r="P70" s="455"/>
      <c r="Q70" s="436"/>
    </row>
    <row r="71" spans="2:17" ht="24" customHeight="1">
      <c r="B71" s="411"/>
      <c r="C71" s="122" t="s">
        <v>201</v>
      </c>
      <c r="D71" s="122" t="s">
        <v>202</v>
      </c>
      <c r="E71" s="483"/>
      <c r="F71" s="484"/>
      <c r="G71" s="131" t="s">
        <v>23</v>
      </c>
      <c r="H71" s="131" t="s">
        <v>10</v>
      </c>
      <c r="J71" s="140"/>
      <c r="K71" s="140"/>
      <c r="L71" s="131" t="s">
        <v>211</v>
      </c>
      <c r="M71" s="131" t="s">
        <v>212</v>
      </c>
      <c r="N71" s="131" t="s">
        <v>75</v>
      </c>
      <c r="O71" s="131" t="s">
        <v>11</v>
      </c>
      <c r="P71" s="131" t="s">
        <v>213</v>
      </c>
      <c r="Q71" s="131" t="s">
        <v>214</v>
      </c>
    </row>
    <row r="72" spans="2:17" ht="15" customHeight="1">
      <c r="B72" s="145">
        <v>1</v>
      </c>
      <c r="C72" s="145">
        <v>2</v>
      </c>
      <c r="D72" s="145">
        <v>3</v>
      </c>
      <c r="E72" s="477">
        <v>14</v>
      </c>
      <c r="F72" s="478"/>
      <c r="G72" s="145">
        <v>5</v>
      </c>
      <c r="H72" s="145">
        <v>6</v>
      </c>
      <c r="L72" s="145">
        <v>7</v>
      </c>
      <c r="M72" s="145">
        <v>8</v>
      </c>
      <c r="N72" s="145">
        <v>9</v>
      </c>
      <c r="O72" s="145">
        <v>10</v>
      </c>
      <c r="P72" s="145">
        <v>11</v>
      </c>
      <c r="Q72" s="145">
        <v>12</v>
      </c>
    </row>
    <row r="73" spans="2:17" s="146" customFormat="1" ht="25.5" customHeight="1">
      <c r="B73" s="35"/>
      <c r="C73" s="35"/>
      <c r="D73" s="35"/>
      <c r="E73" s="485"/>
      <c r="F73" s="486"/>
      <c r="G73" s="35"/>
      <c r="H73" s="35"/>
      <c r="I73" s="245"/>
      <c r="J73" s="246"/>
      <c r="K73" s="246"/>
      <c r="L73" s="35"/>
      <c r="M73" s="35"/>
      <c r="N73" s="35"/>
      <c r="O73" s="237">
        <f aca="true" t="shared" si="3" ref="O73:O79">SUM(P73:Q73)</f>
        <v>0</v>
      </c>
      <c r="P73" s="247"/>
      <c r="Q73" s="247"/>
    </row>
    <row r="74" spans="2:17" s="146" customFormat="1" ht="25.5" customHeight="1">
      <c r="B74" s="35"/>
      <c r="C74" s="35"/>
      <c r="D74" s="35"/>
      <c r="E74" s="485"/>
      <c r="F74" s="486"/>
      <c r="G74" s="35"/>
      <c r="H74" s="35"/>
      <c r="I74" s="245"/>
      <c r="J74" s="246"/>
      <c r="K74" s="246"/>
      <c r="L74" s="35"/>
      <c r="M74" s="35"/>
      <c r="N74" s="35"/>
      <c r="O74" s="237">
        <f t="shared" si="3"/>
        <v>0</v>
      </c>
      <c r="P74" s="247"/>
      <c r="Q74" s="247"/>
    </row>
    <row r="75" spans="2:17" s="146" customFormat="1" ht="25.5" customHeight="1">
      <c r="B75" s="35"/>
      <c r="C75" s="35"/>
      <c r="D75" s="35"/>
      <c r="E75" s="485"/>
      <c r="F75" s="486"/>
      <c r="G75" s="35"/>
      <c r="H75" s="35"/>
      <c r="I75" s="245"/>
      <c r="J75" s="246"/>
      <c r="K75" s="246"/>
      <c r="L75" s="35"/>
      <c r="M75" s="35"/>
      <c r="N75" s="35"/>
      <c r="O75" s="237">
        <f t="shared" si="3"/>
        <v>0</v>
      </c>
      <c r="P75" s="247"/>
      <c r="Q75" s="247"/>
    </row>
    <row r="76" spans="2:17" s="146" customFormat="1" ht="25.5" customHeight="1">
      <c r="B76" s="35"/>
      <c r="C76" s="35"/>
      <c r="D76" s="35"/>
      <c r="E76" s="485"/>
      <c r="F76" s="486"/>
      <c r="G76" s="35"/>
      <c r="H76" s="35"/>
      <c r="I76" s="245"/>
      <c r="J76" s="246"/>
      <c r="K76" s="246"/>
      <c r="L76" s="35"/>
      <c r="M76" s="35"/>
      <c r="N76" s="35"/>
      <c r="O76" s="237">
        <f t="shared" si="3"/>
        <v>0</v>
      </c>
      <c r="P76" s="247"/>
      <c r="Q76" s="247"/>
    </row>
    <row r="77" spans="2:17" s="146" customFormat="1" ht="25.5" customHeight="1">
      <c r="B77" s="35"/>
      <c r="C77" s="35"/>
      <c r="D77" s="35"/>
      <c r="E77" s="485"/>
      <c r="F77" s="486"/>
      <c r="G77" s="35"/>
      <c r="H77" s="35"/>
      <c r="I77" s="245"/>
      <c r="J77" s="246"/>
      <c r="K77" s="246"/>
      <c r="L77" s="35"/>
      <c r="M77" s="35"/>
      <c r="N77" s="35"/>
      <c r="O77" s="237">
        <f t="shared" si="3"/>
        <v>0</v>
      </c>
      <c r="P77" s="247"/>
      <c r="Q77" s="247"/>
    </row>
    <row r="78" spans="2:17" s="146" customFormat="1" ht="25.5" customHeight="1">
      <c r="B78" s="35"/>
      <c r="C78" s="35"/>
      <c r="D78" s="35"/>
      <c r="E78" s="485"/>
      <c r="F78" s="486"/>
      <c r="G78" s="35"/>
      <c r="H78" s="35"/>
      <c r="I78" s="245"/>
      <c r="J78" s="245"/>
      <c r="K78" s="245"/>
      <c r="L78" s="35"/>
      <c r="M78" s="35"/>
      <c r="N78" s="35"/>
      <c r="O78" s="237">
        <f t="shared" si="3"/>
        <v>0</v>
      </c>
      <c r="P78" s="247"/>
      <c r="Q78" s="247"/>
    </row>
    <row r="79" spans="2:17" s="146" customFormat="1" ht="25.5" customHeight="1">
      <c r="B79" s="35"/>
      <c r="C79" s="35"/>
      <c r="D79" s="35"/>
      <c r="E79" s="485"/>
      <c r="F79" s="486"/>
      <c r="G79" s="35"/>
      <c r="H79" s="35"/>
      <c r="I79" s="245"/>
      <c r="J79" s="246"/>
      <c r="K79" s="246"/>
      <c r="L79" s="35"/>
      <c r="M79" s="35"/>
      <c r="N79" s="35"/>
      <c r="O79" s="237">
        <f t="shared" si="3"/>
        <v>0</v>
      </c>
      <c r="P79" s="247"/>
      <c r="Q79" s="247"/>
    </row>
    <row r="80" spans="2:17" ht="25.5" customHeight="1">
      <c r="B80" s="491" t="s">
        <v>351</v>
      </c>
      <c r="C80" s="492"/>
      <c r="D80" s="493"/>
      <c r="E80" s="487">
        <f>SUM(E73:E79)</f>
        <v>0</v>
      </c>
      <c r="F80" s="488"/>
      <c r="G80" s="242"/>
      <c r="H80" s="242"/>
      <c r="I80" s="228"/>
      <c r="J80" s="228"/>
      <c r="K80" s="228"/>
      <c r="L80" s="242"/>
      <c r="M80" s="242"/>
      <c r="N80" s="242"/>
      <c r="O80" s="237">
        <f>SUM(O73:O79)</f>
        <v>0</v>
      </c>
      <c r="P80" s="237">
        <f>SUM(P73:P79)</f>
        <v>0</v>
      </c>
      <c r="Q80" s="237">
        <f>SUM(Q73:Q79)</f>
        <v>0</v>
      </c>
    </row>
    <row r="81" spans="10:11" ht="11.25">
      <c r="J81" s="140"/>
      <c r="K81" s="140"/>
    </row>
    <row r="82" spans="1:18" ht="12.75" customHeight="1">
      <c r="A82" s="131" t="s">
        <v>82</v>
      </c>
      <c r="B82" s="489" t="s">
        <v>215</v>
      </c>
      <c r="C82" s="490"/>
      <c r="D82" s="490"/>
      <c r="E82" s="490"/>
      <c r="F82" s="490"/>
      <c r="G82" s="490"/>
      <c r="H82" s="490"/>
      <c r="J82" s="131" t="s">
        <v>218</v>
      </c>
      <c r="K82" s="140" t="s">
        <v>219</v>
      </c>
      <c r="L82" s="147"/>
      <c r="M82" s="148"/>
      <c r="N82" s="148"/>
      <c r="O82" s="148"/>
      <c r="P82" s="148"/>
      <c r="Q82" s="149"/>
      <c r="R82" s="149"/>
    </row>
    <row r="83" spans="10:11" ht="4.5" customHeight="1">
      <c r="J83" s="140"/>
      <c r="K83" s="140"/>
    </row>
    <row r="84" spans="2:17" ht="24" customHeight="1">
      <c r="B84" s="409" t="s">
        <v>9</v>
      </c>
      <c r="C84" s="435" t="s">
        <v>216</v>
      </c>
      <c r="D84" s="436"/>
      <c r="E84" s="481" t="s">
        <v>217</v>
      </c>
      <c r="F84" s="482"/>
      <c r="G84" s="435" t="s">
        <v>8</v>
      </c>
      <c r="H84" s="436"/>
      <c r="I84" s="479" t="s">
        <v>25</v>
      </c>
      <c r="K84" s="409" t="s">
        <v>165</v>
      </c>
      <c r="L84" s="435" t="s">
        <v>74</v>
      </c>
      <c r="M84" s="436"/>
      <c r="N84" s="409" t="s">
        <v>220</v>
      </c>
      <c r="O84" s="409" t="s">
        <v>166</v>
      </c>
      <c r="P84" s="409" t="s">
        <v>167</v>
      </c>
      <c r="Q84" s="409" t="s">
        <v>76</v>
      </c>
    </row>
    <row r="85" spans="2:17" ht="24" customHeight="1">
      <c r="B85" s="411"/>
      <c r="C85" s="122" t="s">
        <v>201</v>
      </c>
      <c r="D85" s="122" t="s">
        <v>202</v>
      </c>
      <c r="E85" s="483"/>
      <c r="F85" s="484"/>
      <c r="G85" s="131" t="s">
        <v>23</v>
      </c>
      <c r="H85" s="131" t="s">
        <v>10</v>
      </c>
      <c r="I85" s="480"/>
      <c r="J85" s="140"/>
      <c r="K85" s="411"/>
      <c r="L85" s="131" t="s">
        <v>201</v>
      </c>
      <c r="M85" s="131" t="s">
        <v>202</v>
      </c>
      <c r="N85" s="411"/>
      <c r="O85" s="411"/>
      <c r="P85" s="411"/>
      <c r="Q85" s="411"/>
    </row>
    <row r="86" spans="2:17" ht="15" customHeight="1">
      <c r="B86" s="145">
        <v>1</v>
      </c>
      <c r="C86" s="145">
        <v>2</v>
      </c>
      <c r="D86" s="145">
        <v>3</v>
      </c>
      <c r="E86" s="477">
        <v>14</v>
      </c>
      <c r="F86" s="478"/>
      <c r="G86" s="145">
        <v>5</v>
      </c>
      <c r="H86" s="145">
        <v>6</v>
      </c>
      <c r="I86" s="145">
        <v>10</v>
      </c>
      <c r="K86" s="226"/>
      <c r="L86" s="229"/>
      <c r="M86" s="229"/>
      <c r="N86" s="226"/>
      <c r="O86" s="226"/>
      <c r="P86" s="226"/>
      <c r="Q86" s="226"/>
    </row>
    <row r="87" spans="2:17" s="146" customFormat="1" ht="24.75" customHeight="1">
      <c r="B87" s="231"/>
      <c r="C87" s="231"/>
      <c r="D87" s="231"/>
      <c r="E87" s="475"/>
      <c r="F87" s="476"/>
      <c r="G87" s="231"/>
      <c r="H87" s="231"/>
      <c r="I87" s="238"/>
      <c r="J87" s="245"/>
      <c r="K87" s="231"/>
      <c r="L87" s="248"/>
      <c r="M87" s="248"/>
      <c r="N87" s="231"/>
      <c r="O87" s="231"/>
      <c r="P87" s="231"/>
      <c r="Q87" s="231"/>
    </row>
    <row r="88" spans="2:17" s="146" customFormat="1" ht="24.75" customHeight="1">
      <c r="B88" s="231"/>
      <c r="C88" s="231"/>
      <c r="D88" s="231"/>
      <c r="E88" s="475"/>
      <c r="F88" s="476"/>
      <c r="G88" s="231"/>
      <c r="H88" s="231"/>
      <c r="I88" s="238"/>
      <c r="J88" s="245"/>
      <c r="K88" s="231"/>
      <c r="L88" s="248"/>
      <c r="M88" s="248"/>
      <c r="N88" s="231"/>
      <c r="O88" s="231"/>
      <c r="P88" s="231"/>
      <c r="Q88" s="231"/>
    </row>
    <row r="89" spans="2:17" s="146" customFormat="1" ht="24.75" customHeight="1">
      <c r="B89" s="231"/>
      <c r="C89" s="231"/>
      <c r="D89" s="231"/>
      <c r="E89" s="475"/>
      <c r="F89" s="476"/>
      <c r="G89" s="231"/>
      <c r="H89" s="231"/>
      <c r="I89" s="238"/>
      <c r="J89" s="245"/>
      <c r="K89" s="231"/>
      <c r="L89" s="248"/>
      <c r="M89" s="248"/>
      <c r="N89" s="231"/>
      <c r="O89" s="231"/>
      <c r="P89" s="231"/>
      <c r="Q89" s="231"/>
    </row>
    <row r="90" spans="2:17" s="146" customFormat="1" ht="24.75" customHeight="1">
      <c r="B90" s="231"/>
      <c r="C90" s="231"/>
      <c r="D90" s="231"/>
      <c r="E90" s="475"/>
      <c r="F90" s="476"/>
      <c r="G90" s="231"/>
      <c r="H90" s="231"/>
      <c r="I90" s="238"/>
      <c r="J90" s="246"/>
      <c r="K90" s="231"/>
      <c r="L90" s="248"/>
      <c r="M90" s="248"/>
      <c r="N90" s="231"/>
      <c r="O90" s="231"/>
      <c r="P90" s="231"/>
      <c r="Q90" s="231"/>
    </row>
    <row r="91" spans="2:17" s="146" customFormat="1" ht="24.75" customHeight="1">
      <c r="B91" s="231"/>
      <c r="C91" s="231"/>
      <c r="D91" s="231"/>
      <c r="E91" s="475"/>
      <c r="F91" s="476"/>
      <c r="G91" s="231"/>
      <c r="H91" s="231"/>
      <c r="I91" s="238"/>
      <c r="J91" s="246"/>
      <c r="K91" s="231"/>
      <c r="L91" s="248"/>
      <c r="M91" s="248"/>
      <c r="N91" s="231"/>
      <c r="O91" s="231"/>
      <c r="P91" s="231"/>
      <c r="Q91" s="231"/>
    </row>
    <row r="92" spans="2:17" s="146" customFormat="1" ht="24.75" customHeight="1">
      <c r="B92" s="231"/>
      <c r="C92" s="231"/>
      <c r="D92" s="231"/>
      <c r="E92" s="475"/>
      <c r="F92" s="476"/>
      <c r="G92" s="231"/>
      <c r="H92" s="231"/>
      <c r="I92" s="238"/>
      <c r="J92" s="246"/>
      <c r="K92" s="231"/>
      <c r="L92" s="248"/>
      <c r="M92" s="248"/>
      <c r="N92" s="231"/>
      <c r="O92" s="231"/>
      <c r="P92" s="231"/>
      <c r="Q92" s="231"/>
    </row>
    <row r="93" spans="2:17" s="146" customFormat="1" ht="24.75" customHeight="1">
      <c r="B93" s="231"/>
      <c r="C93" s="231"/>
      <c r="D93" s="231"/>
      <c r="E93" s="475"/>
      <c r="F93" s="476"/>
      <c r="G93" s="231"/>
      <c r="H93" s="231"/>
      <c r="I93" s="238"/>
      <c r="J93" s="246"/>
      <c r="K93" s="231"/>
      <c r="L93" s="248"/>
      <c r="M93" s="248"/>
      <c r="N93" s="231"/>
      <c r="O93" s="231"/>
      <c r="P93" s="231"/>
      <c r="Q93" s="231"/>
    </row>
    <row r="94" spans="2:17" s="146" customFormat="1" ht="24.75" customHeight="1">
      <c r="B94" s="231"/>
      <c r="C94" s="231"/>
      <c r="D94" s="231"/>
      <c r="E94" s="475"/>
      <c r="F94" s="476"/>
      <c r="G94" s="231"/>
      <c r="H94" s="231"/>
      <c r="I94" s="238"/>
      <c r="J94" s="246"/>
      <c r="K94" s="231"/>
      <c r="L94" s="248"/>
      <c r="M94" s="248"/>
      <c r="N94" s="231"/>
      <c r="O94" s="231"/>
      <c r="P94" s="231"/>
      <c r="Q94" s="231"/>
    </row>
    <row r="95" spans="2:18" s="146" customFormat="1" ht="24.75" customHeight="1">
      <c r="B95" s="231"/>
      <c r="C95" s="231"/>
      <c r="D95" s="231"/>
      <c r="E95" s="475"/>
      <c r="F95" s="476"/>
      <c r="G95" s="231"/>
      <c r="H95" s="231"/>
      <c r="I95" s="238"/>
      <c r="J95" s="245"/>
      <c r="K95" s="231"/>
      <c r="L95" s="248"/>
      <c r="M95" s="248"/>
      <c r="N95" s="231"/>
      <c r="O95" s="231"/>
      <c r="P95" s="231"/>
      <c r="Q95" s="231"/>
      <c r="R95" s="150"/>
    </row>
    <row r="96" spans="2:18" s="146" customFormat="1" ht="24.75" customHeight="1">
      <c r="B96" s="231"/>
      <c r="C96" s="231"/>
      <c r="D96" s="231"/>
      <c r="E96" s="475"/>
      <c r="F96" s="476"/>
      <c r="G96" s="231"/>
      <c r="H96" s="231"/>
      <c r="I96" s="238"/>
      <c r="J96" s="246"/>
      <c r="K96" s="231"/>
      <c r="L96" s="248"/>
      <c r="M96" s="248"/>
      <c r="N96" s="231"/>
      <c r="O96" s="231"/>
      <c r="P96" s="231"/>
      <c r="Q96" s="231"/>
      <c r="R96" s="150"/>
    </row>
    <row r="97" spans="2:18" ht="24.75" customHeight="1">
      <c r="B97" s="491" t="s">
        <v>351</v>
      </c>
      <c r="C97" s="492"/>
      <c r="D97" s="493"/>
      <c r="E97" s="487">
        <f>SUM(E87:E96)</f>
        <v>0</v>
      </c>
      <c r="F97" s="488"/>
      <c r="G97" s="242"/>
      <c r="H97" s="242"/>
      <c r="I97" s="237">
        <f>SUM(I87:I96)</f>
        <v>0</v>
      </c>
      <c r="J97" s="228"/>
      <c r="K97" s="228"/>
      <c r="L97" s="249"/>
      <c r="M97" s="250"/>
      <c r="N97" s="250"/>
      <c r="O97" s="250"/>
      <c r="P97" s="251"/>
      <c r="Q97" s="251"/>
      <c r="R97" s="151"/>
    </row>
    <row r="100" spans="1:7" ht="11.25" customHeight="1">
      <c r="A100" s="131" t="s">
        <v>221</v>
      </c>
      <c r="B100" s="496" t="s">
        <v>227</v>
      </c>
      <c r="C100" s="497"/>
      <c r="D100" s="497"/>
      <c r="E100" s="497"/>
      <c r="F100" s="497"/>
      <c r="G100" s="140"/>
    </row>
    <row r="101" spans="1:15" ht="24" customHeight="1">
      <c r="A101" s="152"/>
      <c r="B101" s="461" t="s">
        <v>222</v>
      </c>
      <c r="C101" s="461"/>
      <c r="D101" s="461"/>
      <c r="E101" s="466" t="s">
        <v>225</v>
      </c>
      <c r="F101" s="467"/>
      <c r="G101" s="461" t="s">
        <v>223</v>
      </c>
      <c r="H101" s="461"/>
      <c r="I101" s="461"/>
      <c r="J101" s="463" t="s">
        <v>8</v>
      </c>
      <c r="K101" s="464"/>
      <c r="L101" s="464"/>
      <c r="M101" s="465"/>
      <c r="N101" s="452" t="s">
        <v>224</v>
      </c>
      <c r="O101" s="452"/>
    </row>
    <row r="102" spans="2:15" ht="24" customHeight="1">
      <c r="B102" s="461"/>
      <c r="C102" s="461"/>
      <c r="D102" s="461"/>
      <c r="E102" s="468"/>
      <c r="F102" s="469"/>
      <c r="G102" s="461" t="s">
        <v>201</v>
      </c>
      <c r="H102" s="461"/>
      <c r="I102" s="153" t="s">
        <v>202</v>
      </c>
      <c r="J102" s="463" t="s">
        <v>226</v>
      </c>
      <c r="K102" s="465"/>
      <c r="L102" s="463" t="s">
        <v>10</v>
      </c>
      <c r="M102" s="465"/>
      <c r="N102" s="452"/>
      <c r="O102" s="452"/>
    </row>
    <row r="103" spans="1:15" ht="12">
      <c r="A103" s="154"/>
      <c r="B103" s="462">
        <v>15</v>
      </c>
      <c r="C103" s="462"/>
      <c r="D103" s="462"/>
      <c r="E103" s="470">
        <v>16</v>
      </c>
      <c r="F103" s="471"/>
      <c r="G103" s="462">
        <v>2</v>
      </c>
      <c r="H103" s="462"/>
      <c r="I103" s="155">
        <v>3</v>
      </c>
      <c r="J103" s="470">
        <v>5</v>
      </c>
      <c r="K103" s="471"/>
      <c r="L103" s="470">
        <v>6</v>
      </c>
      <c r="M103" s="471"/>
      <c r="N103" s="462">
        <v>17</v>
      </c>
      <c r="O103" s="462"/>
    </row>
    <row r="104" spans="1:15" ht="24.75" customHeight="1">
      <c r="A104" s="146"/>
      <c r="B104" s="458"/>
      <c r="C104" s="458"/>
      <c r="D104" s="458"/>
      <c r="E104" s="456"/>
      <c r="F104" s="457"/>
      <c r="G104" s="458"/>
      <c r="H104" s="458"/>
      <c r="I104" s="252"/>
      <c r="J104" s="459"/>
      <c r="K104" s="460"/>
      <c r="L104" s="456"/>
      <c r="M104" s="457"/>
      <c r="N104" s="458"/>
      <c r="O104" s="458"/>
    </row>
    <row r="105" spans="1:15" ht="24.75" customHeight="1">
      <c r="A105" s="146"/>
      <c r="B105" s="458"/>
      <c r="C105" s="458"/>
      <c r="D105" s="458"/>
      <c r="E105" s="456"/>
      <c r="F105" s="457"/>
      <c r="G105" s="458"/>
      <c r="H105" s="458"/>
      <c r="I105" s="252"/>
      <c r="J105" s="456"/>
      <c r="K105" s="457"/>
      <c r="L105" s="456"/>
      <c r="M105" s="457"/>
      <c r="N105" s="458"/>
      <c r="O105" s="458"/>
    </row>
    <row r="106" spans="1:15" ht="24.75" customHeight="1">
      <c r="A106" s="146"/>
      <c r="B106" s="458"/>
      <c r="C106" s="458"/>
      <c r="D106" s="458"/>
      <c r="E106" s="456"/>
      <c r="F106" s="457"/>
      <c r="G106" s="458"/>
      <c r="H106" s="458"/>
      <c r="I106" s="252"/>
      <c r="J106" s="456"/>
      <c r="K106" s="457"/>
      <c r="L106" s="456"/>
      <c r="M106" s="457"/>
      <c r="N106" s="458"/>
      <c r="O106" s="458"/>
    </row>
    <row r="107" spans="1:15" ht="24.75" customHeight="1">
      <c r="A107" s="146"/>
      <c r="B107" s="458"/>
      <c r="C107" s="458"/>
      <c r="D107" s="458"/>
      <c r="E107" s="456"/>
      <c r="F107" s="457"/>
      <c r="G107" s="458"/>
      <c r="H107" s="458"/>
      <c r="I107" s="252"/>
      <c r="J107" s="456"/>
      <c r="K107" s="457"/>
      <c r="L107" s="456"/>
      <c r="M107" s="457"/>
      <c r="N107" s="458"/>
      <c r="O107" s="458"/>
    </row>
    <row r="108" spans="1:15" ht="24.75" customHeight="1">
      <c r="A108" s="146"/>
      <c r="B108" s="458"/>
      <c r="C108" s="458"/>
      <c r="D108" s="458"/>
      <c r="E108" s="456"/>
      <c r="F108" s="457"/>
      <c r="G108" s="458"/>
      <c r="H108" s="458"/>
      <c r="I108" s="252"/>
      <c r="J108" s="456"/>
      <c r="K108" s="457"/>
      <c r="L108" s="456"/>
      <c r="M108" s="457"/>
      <c r="N108" s="458"/>
      <c r="O108" s="458"/>
    </row>
    <row r="109" spans="1:15" ht="24.75" customHeight="1">
      <c r="A109" s="146"/>
      <c r="B109" s="458"/>
      <c r="C109" s="458"/>
      <c r="D109" s="458"/>
      <c r="E109" s="456"/>
      <c r="F109" s="457"/>
      <c r="G109" s="458"/>
      <c r="H109" s="458"/>
      <c r="I109" s="252"/>
      <c r="J109" s="456"/>
      <c r="K109" s="457"/>
      <c r="L109" s="456"/>
      <c r="M109" s="457"/>
      <c r="N109" s="458"/>
      <c r="O109" s="458"/>
    </row>
    <row r="110" spans="1:15" ht="24.75" customHeight="1">
      <c r="A110" s="146"/>
      <c r="B110" s="458"/>
      <c r="C110" s="458"/>
      <c r="D110" s="458"/>
      <c r="E110" s="456"/>
      <c r="F110" s="457"/>
      <c r="G110" s="458"/>
      <c r="H110" s="458"/>
      <c r="I110" s="252"/>
      <c r="J110" s="456"/>
      <c r="K110" s="457"/>
      <c r="L110" s="456"/>
      <c r="M110" s="457"/>
      <c r="N110" s="458"/>
      <c r="O110" s="458"/>
    </row>
    <row r="111" spans="1:15" ht="24.75" customHeight="1">
      <c r="A111" s="146"/>
      <c r="B111" s="458"/>
      <c r="C111" s="458"/>
      <c r="D111" s="458"/>
      <c r="E111" s="456"/>
      <c r="F111" s="457"/>
      <c r="G111" s="458"/>
      <c r="H111" s="458"/>
      <c r="I111" s="252"/>
      <c r="J111" s="456"/>
      <c r="K111" s="457"/>
      <c r="L111" s="456"/>
      <c r="M111" s="457"/>
      <c r="N111" s="458"/>
      <c r="O111" s="458"/>
    </row>
    <row r="112" spans="1:15" ht="24.75" customHeight="1">
      <c r="A112" s="146"/>
      <c r="B112" s="458"/>
      <c r="C112" s="458"/>
      <c r="D112" s="458"/>
      <c r="E112" s="456"/>
      <c r="F112" s="457"/>
      <c r="G112" s="458"/>
      <c r="H112" s="458"/>
      <c r="I112" s="252"/>
      <c r="J112" s="459"/>
      <c r="K112" s="460"/>
      <c r="L112" s="456"/>
      <c r="M112" s="457"/>
      <c r="N112" s="458"/>
      <c r="O112" s="458"/>
    </row>
    <row r="113" spans="1:15" ht="24.75" customHeight="1">
      <c r="A113" s="146"/>
      <c r="B113" s="458"/>
      <c r="C113" s="458"/>
      <c r="D113" s="458"/>
      <c r="E113" s="456"/>
      <c r="F113" s="457"/>
      <c r="G113" s="458"/>
      <c r="H113" s="458"/>
      <c r="I113" s="252"/>
      <c r="J113" s="456"/>
      <c r="K113" s="457"/>
      <c r="L113" s="456"/>
      <c r="M113" s="457"/>
      <c r="N113" s="458"/>
      <c r="O113" s="458"/>
    </row>
    <row r="115" spans="11:15" ht="11.25">
      <c r="K115" s="80" t="s">
        <v>583</v>
      </c>
      <c r="L115" s="156" t="str">
        <f>IF(O29+O66+O80+I97='ΣΧΕΔΙΟ ΔΡΑΣΗΣ (1)'!F41,"Ο.Κ.","ΛΑΘΟΣ ΣΤΙΣ ΣΥΝΟΛΙΚΕΣ ΜΑΕ")</f>
        <v>Ο.Κ.</v>
      </c>
      <c r="M115" s="156"/>
      <c r="N115" s="156"/>
      <c r="O115" s="157"/>
    </row>
    <row r="116" spans="11:15" ht="11.25">
      <c r="K116" s="80" t="s">
        <v>584</v>
      </c>
      <c r="L116" s="158" t="str">
        <f>IF(P29+P66+P80+I97='ΣΧΕΔΙΟ ΔΡΑΣΗΣ (1)'!F37+'ΣΧΕΔΙΟ ΔΡΑΣΗΣ (1)'!F38,"Ο.Κ.","ΛΑΘΟΣ ΣΤΙΣ ΜΑΕ ΣΥΜΒΑΤΙΚΗΣ ΠΑΡΑΓΩΓΗΣ")</f>
        <v>Ο.Κ.</v>
      </c>
      <c r="M116" s="158"/>
      <c r="N116" s="158"/>
      <c r="O116" s="157"/>
    </row>
    <row r="117" spans="11:15" ht="11.25">
      <c r="K117" s="80" t="s">
        <v>585</v>
      </c>
      <c r="L117" s="472" t="str">
        <f>IF(Q29+Q66+Q80='ΣΧΕΔΙΟ ΔΡΑΣΗΣ (1)'!F39+'ΣΧΕΔΙΟ ΔΡΑΣΗΣ (1)'!F40,"Ο.Κ.","ΛΑΘΟΣ ΣΤΙΣ ΜΑΕ ΒΙΟΛΟΓ. ΠΡΟΪOΝΤΩΝ/Ο.Δ.")</f>
        <v>Ο.Κ.</v>
      </c>
      <c r="M117" s="472"/>
      <c r="N117" s="472"/>
      <c r="O117" s="157"/>
    </row>
    <row r="118" spans="11:15" ht="11.25">
      <c r="K118" s="80" t="s">
        <v>587</v>
      </c>
      <c r="L118" s="158" t="str">
        <f>IF(O29+O66='ΣΧΕΔΙΟ ΔΡΑΣΗΣ (1)'!F33,"Ο.Κ","ΛΑΘΟΣ ΣΤΙΣ ΜΑΕ ΦΥΤΙΚΗΣ ΠΑΡΑΓΩΓΗΣ")</f>
        <v>Ο.Κ</v>
      </c>
      <c r="M118" s="158"/>
      <c r="N118" s="158"/>
      <c r="O118" s="157"/>
    </row>
    <row r="119" spans="11:15" ht="11.25">
      <c r="K119" s="80" t="s">
        <v>588</v>
      </c>
      <c r="L119" s="158" t="str">
        <f>IF(O80='ΣΧΕΔΙΟ ΔΡΑΣΗΣ (1)'!F32,"Ο.Κ.","ΛΑΘΟΣ ΣΤΙΣ ΜΑΕ ΖΩΙΚΗΣ ΠΑΡΑΓΩΓΗΣ")</f>
        <v>Ο.Κ.</v>
      </c>
      <c r="M119" s="157"/>
      <c r="N119" s="157"/>
      <c r="O119" s="157"/>
    </row>
    <row r="120" spans="11:12" ht="11.25">
      <c r="K120" s="80" t="s">
        <v>589</v>
      </c>
      <c r="L120" s="158" t="str">
        <f>IF(I97='ΣΧΕΔΙΟ ΔΡΑΣΗΣ (1)'!F34,"Ο.Κ.","ΛΑΘΟΣ ΣΤΙΣ ΜΑΕ ΜΕΛΙΣΣΟΚΟΜΙΑΣ")</f>
        <v>Ο.Κ.</v>
      </c>
    </row>
  </sheetData>
  <sheetProtection password="E8B1" sheet="1" objects="1" scenarios="1" selectLockedCells="1"/>
  <mergeCells count="139">
    <mergeCell ref="B100:F100"/>
    <mergeCell ref="B31:D31"/>
    <mergeCell ref="B68:D68"/>
    <mergeCell ref="B66:D66"/>
    <mergeCell ref="C84:D84"/>
    <mergeCell ref="C70:D70"/>
    <mergeCell ref="B70:B71"/>
    <mergeCell ref="C33:D33"/>
    <mergeCell ref="B84:B85"/>
    <mergeCell ref="B80:D80"/>
    <mergeCell ref="I6:I7"/>
    <mergeCell ref="O6:Q6"/>
    <mergeCell ref="C6:D6"/>
    <mergeCell ref="O70:Q70"/>
    <mergeCell ref="O33:Q33"/>
    <mergeCell ref="G70:H70"/>
    <mergeCell ref="E6:F6"/>
    <mergeCell ref="E33:F33"/>
    <mergeCell ref="E70:F71"/>
    <mergeCell ref="L70:N70"/>
    <mergeCell ref="Q84:Q85"/>
    <mergeCell ref="O84:O85"/>
    <mergeCell ref="K84:K85"/>
    <mergeCell ref="L84:M84"/>
    <mergeCell ref="N84:N85"/>
    <mergeCell ref="P84:P85"/>
    <mergeCell ref="A1:Q1"/>
    <mergeCell ref="G6:H6"/>
    <mergeCell ref="B33:B34"/>
    <mergeCell ref="A2:Q2"/>
    <mergeCell ref="B29:D29"/>
    <mergeCell ref="B6:B7"/>
    <mergeCell ref="G33:I33"/>
    <mergeCell ref="L6:N6"/>
    <mergeCell ref="L33:N33"/>
    <mergeCell ref="B4:D4"/>
    <mergeCell ref="E97:F97"/>
    <mergeCell ref="E80:F80"/>
    <mergeCell ref="E73:F73"/>
    <mergeCell ref="E77:F77"/>
    <mergeCell ref="E78:F78"/>
    <mergeCell ref="E79:F79"/>
    <mergeCell ref="B82:H82"/>
    <mergeCell ref="E94:F94"/>
    <mergeCell ref="B97:D97"/>
    <mergeCell ref="E87:F87"/>
    <mergeCell ref="E72:F72"/>
    <mergeCell ref="E96:F96"/>
    <mergeCell ref="E88:F88"/>
    <mergeCell ref="E89:F89"/>
    <mergeCell ref="E74:F74"/>
    <mergeCell ref="E75:F75"/>
    <mergeCell ref="E76:F76"/>
    <mergeCell ref="E92:F92"/>
    <mergeCell ref="E93:F93"/>
    <mergeCell ref="E91:F91"/>
    <mergeCell ref="E95:F95"/>
    <mergeCell ref="E90:F90"/>
    <mergeCell ref="E86:F86"/>
    <mergeCell ref="I84:I85"/>
    <mergeCell ref="G84:H84"/>
    <mergeCell ref="E84:F85"/>
    <mergeCell ref="J103:K103"/>
    <mergeCell ref="L103:M103"/>
    <mergeCell ref="L117:N117"/>
    <mergeCell ref="G29:H29"/>
    <mergeCell ref="G66:H66"/>
    <mergeCell ref="G102:H102"/>
    <mergeCell ref="G101:I101"/>
    <mergeCell ref="N104:O104"/>
    <mergeCell ref="N105:O105"/>
    <mergeCell ref="L106:M106"/>
    <mergeCell ref="B101:D102"/>
    <mergeCell ref="B103:D103"/>
    <mergeCell ref="N101:O102"/>
    <mergeCell ref="N103:O103"/>
    <mergeCell ref="G103:H103"/>
    <mergeCell ref="J101:M101"/>
    <mergeCell ref="E101:F102"/>
    <mergeCell ref="E103:F103"/>
    <mergeCell ref="J102:K102"/>
    <mergeCell ref="L102:M102"/>
    <mergeCell ref="E104:F104"/>
    <mergeCell ref="L105:M105"/>
    <mergeCell ref="G104:H104"/>
    <mergeCell ref="B105:D105"/>
    <mergeCell ref="E105:F105"/>
    <mergeCell ref="G105:H105"/>
    <mergeCell ref="J104:K104"/>
    <mergeCell ref="B104:D104"/>
    <mergeCell ref="N106:O106"/>
    <mergeCell ref="J105:K105"/>
    <mergeCell ref="N108:O108"/>
    <mergeCell ref="B107:D107"/>
    <mergeCell ref="E107:F107"/>
    <mergeCell ref="G107:H107"/>
    <mergeCell ref="B106:D106"/>
    <mergeCell ref="E106:F106"/>
    <mergeCell ref="G106:H106"/>
    <mergeCell ref="J106:K106"/>
    <mergeCell ref="B109:D109"/>
    <mergeCell ref="E109:F109"/>
    <mergeCell ref="G109:H109"/>
    <mergeCell ref="L107:M107"/>
    <mergeCell ref="B108:D108"/>
    <mergeCell ref="E108:F108"/>
    <mergeCell ref="G108:H108"/>
    <mergeCell ref="J108:K108"/>
    <mergeCell ref="L108:M108"/>
    <mergeCell ref="B110:D110"/>
    <mergeCell ref="E110:F110"/>
    <mergeCell ref="G110:H110"/>
    <mergeCell ref="J110:K110"/>
    <mergeCell ref="E111:F111"/>
    <mergeCell ref="G111:H111"/>
    <mergeCell ref="L109:M109"/>
    <mergeCell ref="N109:O109"/>
    <mergeCell ref="L110:M110"/>
    <mergeCell ref="N110:O110"/>
    <mergeCell ref="B113:D113"/>
    <mergeCell ref="E113:F113"/>
    <mergeCell ref="G113:H113"/>
    <mergeCell ref="L111:M111"/>
    <mergeCell ref="B112:D112"/>
    <mergeCell ref="E112:F112"/>
    <mergeCell ref="G112:H112"/>
    <mergeCell ref="J112:K112"/>
    <mergeCell ref="L112:M112"/>
    <mergeCell ref="B111:D111"/>
    <mergeCell ref="L113:M113"/>
    <mergeCell ref="N113:O113"/>
    <mergeCell ref="L104:M104"/>
    <mergeCell ref="J107:K107"/>
    <mergeCell ref="J109:K109"/>
    <mergeCell ref="J111:K111"/>
    <mergeCell ref="J113:K113"/>
    <mergeCell ref="N111:O111"/>
    <mergeCell ref="N112:O112"/>
    <mergeCell ref="N107:O107"/>
  </mergeCells>
  <printOptions horizontalCentered="1"/>
  <pageMargins left="0.3937007874015748" right="0.31496062992125984" top="0.2362204724409449" bottom="0.3937007874015748" header="0.1968503937007874" footer="0.15748031496062992"/>
  <pageSetup firstPageNumber="8" useFirstPageNumber="1" horizontalDpi="300" verticalDpi="300" orientation="landscape" paperSize="9" scale="63" r:id="rId1"/>
  <headerFooter alignWithMargins="0">
    <oddFooter>&amp;L&amp;"Arial,Πλάγια"&amp;8Πριμοδότηση πρώτης εγκατάστασης 
Νέων Γεωργών, 2000-2006&amp;C&amp;8ΠΑΡΑΡΤΗΜΑ Ι&amp;R&amp;"Arial,Έντονα Πλάγια"&amp;8&amp;P</oddFooter>
  </headerFooter>
  <rowBreaks count="3" manualBreakCount="3">
    <brk id="30" max="16" man="1"/>
    <brk id="66" max="16" man="1"/>
    <brk id="98" max="16" man="1"/>
  </rowBreaks>
  <colBreaks count="1" manualBreakCount="1">
    <brk id="17" max="65535" man="1"/>
  </colBreaks>
</worksheet>
</file>

<file path=xl/worksheets/sheet8.xml><?xml version="1.0" encoding="utf-8"?>
<worksheet xmlns="http://schemas.openxmlformats.org/spreadsheetml/2006/main" xmlns:r="http://schemas.openxmlformats.org/officeDocument/2006/relationships">
  <sheetPr codeName="Φύλλο8"/>
  <dimension ref="A1:R120"/>
  <sheetViews>
    <sheetView showGridLines="0" showRowColHeaders="0" showZeros="0" view="pageBreakPreview" zoomScaleSheetLayoutView="100" workbookViewId="0" topLeftCell="A11">
      <selection activeCell="B36" sqref="B36"/>
    </sheetView>
  </sheetViews>
  <sheetFormatPr defaultColWidth="9.140625" defaultRowHeight="12.75"/>
  <cols>
    <col min="1" max="1" width="3.421875" style="139" customWidth="1"/>
    <col min="2" max="2" width="7.8515625" style="139" customWidth="1"/>
    <col min="3" max="4" width="14.7109375" style="139" customWidth="1"/>
    <col min="5" max="6" width="9.8515625" style="139" customWidth="1"/>
    <col min="7" max="9" width="14.7109375" style="139" customWidth="1"/>
    <col min="10" max="10" width="3.421875" style="139" customWidth="1"/>
    <col min="11" max="11" width="7.00390625" style="139" customWidth="1"/>
    <col min="12" max="13" width="24.00390625" style="139" customWidth="1"/>
    <col min="14" max="17" width="12.140625" style="139" customWidth="1"/>
    <col min="18" max="18" width="9.28125" style="139" customWidth="1"/>
    <col min="19" max="16384" width="9.140625" style="139" customWidth="1"/>
  </cols>
  <sheetData>
    <row r="1" spans="1:17" ht="15">
      <c r="A1" s="494" t="s">
        <v>228</v>
      </c>
      <c r="B1" s="494"/>
      <c r="C1" s="494"/>
      <c r="D1" s="494"/>
      <c r="E1" s="494"/>
      <c r="F1" s="494"/>
      <c r="G1" s="494"/>
      <c r="H1" s="494"/>
      <c r="I1" s="494"/>
      <c r="J1" s="494"/>
      <c r="K1" s="494"/>
      <c r="L1" s="494"/>
      <c r="M1" s="494"/>
      <c r="N1" s="494"/>
      <c r="O1" s="494"/>
      <c r="P1" s="494"/>
      <c r="Q1" s="494"/>
    </row>
    <row r="2" spans="1:17" s="140" customFormat="1" ht="15">
      <c r="A2" s="494" t="s">
        <v>84</v>
      </c>
      <c r="B2" s="494"/>
      <c r="C2" s="494"/>
      <c r="D2" s="494"/>
      <c r="E2" s="494"/>
      <c r="F2" s="494"/>
      <c r="G2" s="494"/>
      <c r="H2" s="494"/>
      <c r="I2" s="494"/>
      <c r="J2" s="494"/>
      <c r="K2" s="494"/>
      <c r="L2" s="494"/>
      <c r="M2" s="494"/>
      <c r="N2" s="494"/>
      <c r="O2" s="494"/>
      <c r="P2" s="494"/>
      <c r="Q2" s="494"/>
    </row>
    <row r="3" spans="1:17" ht="15" customHeight="1">
      <c r="A3" s="498" t="s">
        <v>229</v>
      </c>
      <c r="B3" s="498"/>
      <c r="C3" s="498"/>
      <c r="D3" s="498"/>
      <c r="E3" s="498"/>
      <c r="F3" s="498"/>
      <c r="G3" s="498"/>
      <c r="H3" s="498"/>
      <c r="I3" s="498"/>
      <c r="J3" s="498"/>
      <c r="K3" s="498"/>
      <c r="L3" s="498"/>
      <c r="M3" s="498"/>
      <c r="N3" s="498"/>
      <c r="O3" s="498"/>
      <c r="P3" s="498"/>
      <c r="Q3" s="498"/>
    </row>
    <row r="4" spans="1:5" ht="11.25" customHeight="1">
      <c r="A4" s="131" t="s">
        <v>80</v>
      </c>
      <c r="B4" s="489" t="s">
        <v>22</v>
      </c>
      <c r="C4" s="490"/>
      <c r="D4" s="490"/>
      <c r="E4" s="141"/>
    </row>
    <row r="5" ht="4.5" customHeight="1">
      <c r="B5" s="140"/>
    </row>
    <row r="6" spans="2:17" s="142" customFormat="1" ht="24" customHeight="1">
      <c r="B6" s="409" t="s">
        <v>77</v>
      </c>
      <c r="C6" s="435" t="s">
        <v>203</v>
      </c>
      <c r="D6" s="436"/>
      <c r="E6" s="437" t="s">
        <v>200</v>
      </c>
      <c r="F6" s="437"/>
      <c r="G6" s="435" t="s">
        <v>8</v>
      </c>
      <c r="H6" s="436"/>
      <c r="I6" s="495"/>
      <c r="J6" s="139"/>
      <c r="K6" s="139"/>
      <c r="L6" s="435" t="s">
        <v>24</v>
      </c>
      <c r="M6" s="455"/>
      <c r="N6" s="436"/>
      <c r="O6" s="435" t="s">
        <v>25</v>
      </c>
      <c r="P6" s="455"/>
      <c r="Q6" s="436"/>
    </row>
    <row r="7" spans="2:17" s="143" customFormat="1" ht="24" customHeight="1">
      <c r="B7" s="411"/>
      <c r="C7" s="122" t="s">
        <v>201</v>
      </c>
      <c r="D7" s="122" t="s">
        <v>202</v>
      </c>
      <c r="E7" s="144" t="s">
        <v>204</v>
      </c>
      <c r="F7" s="122" t="s">
        <v>205</v>
      </c>
      <c r="G7" s="131" t="s">
        <v>23</v>
      </c>
      <c r="H7" s="131" t="s">
        <v>10</v>
      </c>
      <c r="I7" s="495"/>
      <c r="J7" s="140"/>
      <c r="K7" s="140"/>
      <c r="L7" s="131" t="s">
        <v>208</v>
      </c>
      <c r="M7" s="131" t="s">
        <v>209</v>
      </c>
      <c r="N7" s="131" t="s">
        <v>75</v>
      </c>
      <c r="O7" s="131" t="s">
        <v>11</v>
      </c>
      <c r="P7" s="131" t="s">
        <v>213</v>
      </c>
      <c r="Q7" s="131" t="s">
        <v>210</v>
      </c>
    </row>
    <row r="8" spans="2:17" ht="13.5" customHeight="1">
      <c r="B8" s="145">
        <v>1</v>
      </c>
      <c r="C8" s="145">
        <v>2</v>
      </c>
      <c r="D8" s="145">
        <v>3</v>
      </c>
      <c r="E8" s="145" t="s">
        <v>206</v>
      </c>
      <c r="F8" s="145" t="s">
        <v>207</v>
      </c>
      <c r="G8" s="145">
        <v>5</v>
      </c>
      <c r="H8" s="145">
        <v>6</v>
      </c>
      <c r="L8" s="145">
        <v>7</v>
      </c>
      <c r="M8" s="145">
        <v>8</v>
      </c>
      <c r="N8" s="145">
        <v>9</v>
      </c>
      <c r="O8" s="145">
        <v>10</v>
      </c>
      <c r="P8" s="145">
        <v>11</v>
      </c>
      <c r="Q8" s="145">
        <v>12</v>
      </c>
    </row>
    <row r="9" spans="2:17" ht="25.5" customHeight="1">
      <c r="B9" s="231"/>
      <c r="C9" s="231"/>
      <c r="D9" s="231"/>
      <c r="E9" s="231"/>
      <c r="F9" s="231"/>
      <c r="G9" s="231"/>
      <c r="H9" s="231"/>
      <c r="I9" s="228"/>
      <c r="J9" s="228"/>
      <c r="K9" s="228"/>
      <c r="L9" s="231"/>
      <c r="M9" s="231"/>
      <c r="N9" s="231"/>
      <c r="O9" s="237">
        <f aca="true" t="shared" si="0" ref="O9:O28">SUM(P9:Q9)</f>
        <v>0</v>
      </c>
      <c r="P9" s="238"/>
      <c r="Q9" s="238"/>
    </row>
    <row r="10" spans="2:17" ht="25.5" customHeight="1">
      <c r="B10" s="231"/>
      <c r="C10" s="231"/>
      <c r="D10" s="231"/>
      <c r="E10" s="231"/>
      <c r="F10" s="231"/>
      <c r="G10" s="231"/>
      <c r="H10" s="231"/>
      <c r="I10" s="228"/>
      <c r="J10" s="228"/>
      <c r="K10" s="228"/>
      <c r="L10" s="231"/>
      <c r="M10" s="231"/>
      <c r="N10" s="231"/>
      <c r="O10" s="237">
        <f t="shared" si="0"/>
        <v>0</v>
      </c>
      <c r="P10" s="238"/>
      <c r="Q10" s="238"/>
    </row>
    <row r="11" spans="2:17" ht="25.5" customHeight="1">
      <c r="B11" s="231"/>
      <c r="C11" s="231"/>
      <c r="D11" s="231"/>
      <c r="E11" s="231"/>
      <c r="F11" s="231"/>
      <c r="G11" s="231"/>
      <c r="H11" s="231"/>
      <c r="I11" s="228"/>
      <c r="J11" s="228"/>
      <c r="K11" s="228"/>
      <c r="L11" s="231"/>
      <c r="M11" s="231"/>
      <c r="N11" s="231"/>
      <c r="O11" s="237">
        <f t="shared" si="0"/>
        <v>0</v>
      </c>
      <c r="P11" s="238"/>
      <c r="Q11" s="238"/>
    </row>
    <row r="12" spans="2:17" ht="25.5" customHeight="1">
      <c r="B12" s="231"/>
      <c r="C12" s="231"/>
      <c r="D12" s="231"/>
      <c r="E12" s="231"/>
      <c r="F12" s="231"/>
      <c r="G12" s="231"/>
      <c r="H12" s="231"/>
      <c r="I12" s="228"/>
      <c r="J12" s="228"/>
      <c r="K12" s="228"/>
      <c r="L12" s="231"/>
      <c r="M12" s="231"/>
      <c r="N12" s="231"/>
      <c r="O12" s="237">
        <f t="shared" si="0"/>
        <v>0</v>
      </c>
      <c r="P12" s="238"/>
      <c r="Q12" s="238"/>
    </row>
    <row r="13" spans="2:17" ht="25.5" customHeight="1">
      <c r="B13" s="231"/>
      <c r="C13" s="231"/>
      <c r="D13" s="231"/>
      <c r="E13" s="231"/>
      <c r="F13" s="231"/>
      <c r="G13" s="231"/>
      <c r="H13" s="231"/>
      <c r="I13" s="228"/>
      <c r="J13" s="228"/>
      <c r="K13" s="228"/>
      <c r="L13" s="231"/>
      <c r="M13" s="231"/>
      <c r="N13" s="231"/>
      <c r="O13" s="237">
        <f t="shared" si="0"/>
        <v>0</v>
      </c>
      <c r="P13" s="238"/>
      <c r="Q13" s="238"/>
    </row>
    <row r="14" spans="2:17" ht="25.5" customHeight="1">
      <c r="B14" s="231"/>
      <c r="C14" s="231"/>
      <c r="D14" s="231"/>
      <c r="E14" s="231"/>
      <c r="F14" s="231"/>
      <c r="G14" s="231"/>
      <c r="H14" s="231"/>
      <c r="I14" s="228"/>
      <c r="J14" s="228"/>
      <c r="K14" s="228"/>
      <c r="L14" s="231"/>
      <c r="M14" s="231"/>
      <c r="N14" s="231"/>
      <c r="O14" s="237">
        <f t="shared" si="0"/>
        <v>0</v>
      </c>
      <c r="P14" s="238"/>
      <c r="Q14" s="238"/>
    </row>
    <row r="15" spans="2:17" ht="25.5" customHeight="1">
      <c r="B15" s="231"/>
      <c r="C15" s="231"/>
      <c r="D15" s="231"/>
      <c r="E15" s="231"/>
      <c r="F15" s="231"/>
      <c r="G15" s="231"/>
      <c r="H15" s="231"/>
      <c r="I15" s="228"/>
      <c r="J15" s="228"/>
      <c r="K15" s="228"/>
      <c r="L15" s="231"/>
      <c r="M15" s="231"/>
      <c r="N15" s="231"/>
      <c r="O15" s="237">
        <f t="shared" si="0"/>
        <v>0</v>
      </c>
      <c r="P15" s="238"/>
      <c r="Q15" s="238"/>
    </row>
    <row r="16" spans="2:17" ht="25.5" customHeight="1">
      <c r="B16" s="231"/>
      <c r="C16" s="231"/>
      <c r="D16" s="231"/>
      <c r="E16" s="231"/>
      <c r="F16" s="231"/>
      <c r="G16" s="231"/>
      <c r="H16" s="231"/>
      <c r="I16" s="228"/>
      <c r="J16" s="228"/>
      <c r="K16" s="228"/>
      <c r="L16" s="231"/>
      <c r="M16" s="231"/>
      <c r="N16" s="231"/>
      <c r="O16" s="237">
        <f t="shared" si="0"/>
        <v>0</v>
      </c>
      <c r="P16" s="238"/>
      <c r="Q16" s="238"/>
    </row>
    <row r="17" spans="2:17" ht="25.5" customHeight="1">
      <c r="B17" s="231"/>
      <c r="C17" s="231"/>
      <c r="D17" s="231"/>
      <c r="E17" s="231"/>
      <c r="F17" s="231"/>
      <c r="G17" s="231"/>
      <c r="H17" s="231"/>
      <c r="I17" s="228"/>
      <c r="J17" s="228"/>
      <c r="K17" s="228"/>
      <c r="L17" s="231"/>
      <c r="M17" s="231"/>
      <c r="N17" s="231"/>
      <c r="O17" s="237">
        <f t="shared" si="0"/>
        <v>0</v>
      </c>
      <c r="P17" s="238"/>
      <c r="Q17" s="238"/>
    </row>
    <row r="18" spans="2:17" ht="25.5" customHeight="1">
      <c r="B18" s="231"/>
      <c r="C18" s="231"/>
      <c r="D18" s="231"/>
      <c r="E18" s="231"/>
      <c r="F18" s="231"/>
      <c r="G18" s="231"/>
      <c r="H18" s="231"/>
      <c r="I18" s="228"/>
      <c r="J18" s="228"/>
      <c r="K18" s="228"/>
      <c r="L18" s="231"/>
      <c r="M18" s="231"/>
      <c r="N18" s="231"/>
      <c r="O18" s="237">
        <f t="shared" si="0"/>
        <v>0</v>
      </c>
      <c r="P18" s="238"/>
      <c r="Q18" s="238"/>
    </row>
    <row r="19" spans="2:17" ht="25.5" customHeight="1">
      <c r="B19" s="231"/>
      <c r="C19" s="231"/>
      <c r="D19" s="231"/>
      <c r="E19" s="231"/>
      <c r="F19" s="231"/>
      <c r="G19" s="231"/>
      <c r="H19" s="231"/>
      <c r="I19" s="228"/>
      <c r="J19" s="228"/>
      <c r="K19" s="228"/>
      <c r="L19" s="231"/>
      <c r="M19" s="231"/>
      <c r="N19" s="231"/>
      <c r="O19" s="237">
        <f t="shared" si="0"/>
        <v>0</v>
      </c>
      <c r="P19" s="238"/>
      <c r="Q19" s="238"/>
    </row>
    <row r="20" spans="2:17" ht="25.5" customHeight="1">
      <c r="B20" s="231"/>
      <c r="C20" s="231"/>
      <c r="D20" s="231"/>
      <c r="E20" s="231"/>
      <c r="F20" s="231"/>
      <c r="G20" s="231"/>
      <c r="H20" s="231"/>
      <c r="I20" s="228"/>
      <c r="J20" s="228"/>
      <c r="K20" s="228"/>
      <c r="L20" s="231"/>
      <c r="M20" s="231"/>
      <c r="N20" s="231"/>
      <c r="O20" s="237">
        <f t="shared" si="0"/>
        <v>0</v>
      </c>
      <c r="P20" s="238"/>
      <c r="Q20" s="238"/>
    </row>
    <row r="21" spans="2:17" ht="25.5" customHeight="1">
      <c r="B21" s="231"/>
      <c r="C21" s="231"/>
      <c r="D21" s="231"/>
      <c r="E21" s="231"/>
      <c r="F21" s="231"/>
      <c r="G21" s="231"/>
      <c r="H21" s="231"/>
      <c r="I21" s="228"/>
      <c r="J21" s="228"/>
      <c r="K21" s="228"/>
      <c r="L21" s="231"/>
      <c r="M21" s="231"/>
      <c r="N21" s="231"/>
      <c r="O21" s="237">
        <f t="shared" si="0"/>
        <v>0</v>
      </c>
      <c r="P21" s="238"/>
      <c r="Q21" s="238"/>
    </row>
    <row r="22" spans="2:17" ht="25.5" customHeight="1">
      <c r="B22" s="231"/>
      <c r="C22" s="231"/>
      <c r="D22" s="231"/>
      <c r="E22" s="231"/>
      <c r="F22" s="231"/>
      <c r="G22" s="231"/>
      <c r="H22" s="231"/>
      <c r="I22" s="228"/>
      <c r="J22" s="228"/>
      <c r="K22" s="228"/>
      <c r="L22" s="231"/>
      <c r="M22" s="231"/>
      <c r="N22" s="231"/>
      <c r="O22" s="237">
        <f t="shared" si="0"/>
        <v>0</v>
      </c>
      <c r="P22" s="238"/>
      <c r="Q22" s="238"/>
    </row>
    <row r="23" spans="2:17" ht="25.5" customHeight="1">
      <c r="B23" s="231"/>
      <c r="C23" s="231"/>
      <c r="D23" s="231"/>
      <c r="E23" s="231"/>
      <c r="F23" s="231"/>
      <c r="G23" s="231"/>
      <c r="H23" s="231"/>
      <c r="I23" s="228"/>
      <c r="J23" s="228"/>
      <c r="K23" s="228"/>
      <c r="L23" s="231"/>
      <c r="M23" s="231"/>
      <c r="N23" s="231"/>
      <c r="O23" s="237">
        <f t="shared" si="0"/>
        <v>0</v>
      </c>
      <c r="P23" s="238"/>
      <c r="Q23" s="238"/>
    </row>
    <row r="24" spans="2:17" ht="25.5" customHeight="1">
      <c r="B24" s="231"/>
      <c r="C24" s="231"/>
      <c r="D24" s="231"/>
      <c r="E24" s="231"/>
      <c r="F24" s="231"/>
      <c r="G24" s="231"/>
      <c r="H24" s="231"/>
      <c r="I24" s="228"/>
      <c r="J24" s="228"/>
      <c r="K24" s="228"/>
      <c r="L24" s="231"/>
      <c r="M24" s="231"/>
      <c r="N24" s="231"/>
      <c r="O24" s="237">
        <f t="shared" si="0"/>
        <v>0</v>
      </c>
      <c r="P24" s="238"/>
      <c r="Q24" s="238"/>
    </row>
    <row r="25" spans="2:17" ht="25.5" customHeight="1">
      <c r="B25" s="231"/>
      <c r="C25" s="231"/>
      <c r="D25" s="231"/>
      <c r="E25" s="231"/>
      <c r="F25" s="231"/>
      <c r="G25" s="231"/>
      <c r="H25" s="231"/>
      <c r="I25" s="228"/>
      <c r="J25" s="228"/>
      <c r="K25" s="228"/>
      <c r="L25" s="231"/>
      <c r="M25" s="231"/>
      <c r="N25" s="231"/>
      <c r="O25" s="237">
        <f t="shared" si="0"/>
        <v>0</v>
      </c>
      <c r="P25" s="238"/>
      <c r="Q25" s="238"/>
    </row>
    <row r="26" spans="2:17" ht="25.5" customHeight="1">
      <c r="B26" s="231"/>
      <c r="C26" s="231"/>
      <c r="D26" s="231"/>
      <c r="E26" s="239"/>
      <c r="F26" s="239"/>
      <c r="G26" s="231"/>
      <c r="H26" s="231"/>
      <c r="I26" s="228"/>
      <c r="J26" s="240"/>
      <c r="K26" s="240"/>
      <c r="L26" s="231"/>
      <c r="M26" s="231"/>
      <c r="N26" s="231"/>
      <c r="O26" s="237">
        <f t="shared" si="0"/>
        <v>0</v>
      </c>
      <c r="P26" s="238"/>
      <c r="Q26" s="238"/>
    </row>
    <row r="27" spans="2:17" ht="25.5" customHeight="1">
      <c r="B27" s="231"/>
      <c r="C27" s="231"/>
      <c r="D27" s="231"/>
      <c r="E27" s="239"/>
      <c r="F27" s="239"/>
      <c r="G27" s="231"/>
      <c r="H27" s="231"/>
      <c r="I27" s="228"/>
      <c r="J27" s="240"/>
      <c r="K27" s="240"/>
      <c r="L27" s="231"/>
      <c r="M27" s="231"/>
      <c r="N27" s="231"/>
      <c r="O27" s="237">
        <f t="shared" si="0"/>
        <v>0</v>
      </c>
      <c r="P27" s="238"/>
      <c r="Q27" s="238"/>
    </row>
    <row r="28" spans="2:17" ht="25.5" customHeight="1">
      <c r="B28" s="231"/>
      <c r="C28" s="231"/>
      <c r="D28" s="231"/>
      <c r="E28" s="239"/>
      <c r="F28" s="239"/>
      <c r="G28" s="231"/>
      <c r="H28" s="231"/>
      <c r="I28" s="228"/>
      <c r="J28" s="228"/>
      <c r="K28" s="228"/>
      <c r="L28" s="231"/>
      <c r="M28" s="231"/>
      <c r="N28" s="231"/>
      <c r="O28" s="237">
        <f t="shared" si="0"/>
        <v>0</v>
      </c>
      <c r="P28" s="238"/>
      <c r="Q28" s="238"/>
    </row>
    <row r="29" spans="2:17" ht="25.5" customHeight="1">
      <c r="B29" s="491" t="s">
        <v>351</v>
      </c>
      <c r="C29" s="492"/>
      <c r="D29" s="493"/>
      <c r="E29" s="241">
        <f>SUM(E9:E28)</f>
        <v>0</v>
      </c>
      <c r="F29" s="241">
        <f>SUM(F9:F28)</f>
        <v>0</v>
      </c>
      <c r="G29" s="473">
        <f>IF(E29+F29&lt;&gt;'ΣΧΕΔΙΟ ΔΡΑΣΗΣ (1)'!H16,"ΛΑΘΟΣ ΣΤΙΣ ΙΔΙΟΚΤΗΤΕΣ ΕΚΤΑΣΕΙΣ","")</f>
      </c>
      <c r="H29" s="474"/>
      <c r="I29" s="228"/>
      <c r="J29" s="228"/>
      <c r="K29" s="228"/>
      <c r="L29" s="242"/>
      <c r="M29" s="242"/>
      <c r="N29" s="242"/>
      <c r="O29" s="243">
        <f>SUM(O9:O28)</f>
        <v>0</v>
      </c>
      <c r="P29" s="243">
        <f>SUM(P9:P28)</f>
        <v>0</v>
      </c>
      <c r="Q29" s="243">
        <f>SUM(Q9:Q28)</f>
        <v>0</v>
      </c>
    </row>
    <row r="30" spans="10:11" ht="4.5" customHeight="1">
      <c r="J30" s="140"/>
      <c r="K30" s="140"/>
    </row>
    <row r="31" spans="1:5" ht="11.25" customHeight="1">
      <c r="A31" s="131" t="s">
        <v>36</v>
      </c>
      <c r="B31" s="489" t="s">
        <v>26</v>
      </c>
      <c r="C31" s="490"/>
      <c r="D31" s="490"/>
      <c r="E31" s="141"/>
    </row>
    <row r="32" spans="2:11" ht="4.5" customHeight="1">
      <c r="B32" s="140"/>
      <c r="J32" s="140"/>
      <c r="K32" s="140"/>
    </row>
    <row r="33" spans="2:17" ht="24" customHeight="1">
      <c r="B33" s="409" t="s">
        <v>77</v>
      </c>
      <c r="C33" s="435" t="s">
        <v>203</v>
      </c>
      <c r="D33" s="436"/>
      <c r="E33" s="437" t="s">
        <v>200</v>
      </c>
      <c r="F33" s="437"/>
      <c r="G33" s="435" t="s">
        <v>8</v>
      </c>
      <c r="H33" s="455"/>
      <c r="I33" s="436"/>
      <c r="L33" s="435" t="s">
        <v>24</v>
      </c>
      <c r="M33" s="455"/>
      <c r="N33" s="436"/>
      <c r="O33" s="437" t="s">
        <v>25</v>
      </c>
      <c r="P33" s="437"/>
      <c r="Q33" s="437"/>
    </row>
    <row r="34" spans="2:17" ht="24" customHeight="1">
      <c r="B34" s="411"/>
      <c r="C34" s="122" t="s">
        <v>201</v>
      </c>
      <c r="D34" s="122" t="s">
        <v>202</v>
      </c>
      <c r="E34" s="144" t="s">
        <v>204</v>
      </c>
      <c r="F34" s="144" t="s">
        <v>205</v>
      </c>
      <c r="G34" s="122" t="s">
        <v>23</v>
      </c>
      <c r="H34" s="122" t="s">
        <v>10</v>
      </c>
      <c r="I34" s="122" t="s">
        <v>76</v>
      </c>
      <c r="J34" s="140"/>
      <c r="K34" s="140"/>
      <c r="L34" s="131" t="s">
        <v>208</v>
      </c>
      <c r="M34" s="131" t="s">
        <v>209</v>
      </c>
      <c r="N34" s="131" t="s">
        <v>75</v>
      </c>
      <c r="O34" s="131" t="s">
        <v>11</v>
      </c>
      <c r="P34" s="131" t="s">
        <v>213</v>
      </c>
      <c r="Q34" s="131" t="s">
        <v>350</v>
      </c>
    </row>
    <row r="35" spans="2:17" ht="14.25" customHeight="1">
      <c r="B35" s="145">
        <v>1</v>
      </c>
      <c r="C35" s="145">
        <v>2</v>
      </c>
      <c r="D35" s="145">
        <v>3</v>
      </c>
      <c r="E35" s="145" t="s">
        <v>206</v>
      </c>
      <c r="F35" s="145" t="s">
        <v>207</v>
      </c>
      <c r="G35" s="145">
        <v>5</v>
      </c>
      <c r="H35" s="145">
        <v>6</v>
      </c>
      <c r="I35" s="145">
        <v>13</v>
      </c>
      <c r="L35" s="145">
        <v>7</v>
      </c>
      <c r="M35" s="145">
        <v>8</v>
      </c>
      <c r="N35" s="145">
        <v>9</v>
      </c>
      <c r="O35" s="145">
        <v>10</v>
      </c>
      <c r="P35" s="145">
        <v>11</v>
      </c>
      <c r="Q35" s="145">
        <v>12</v>
      </c>
    </row>
    <row r="36" spans="2:17" s="146" customFormat="1" ht="25.5" customHeight="1">
      <c r="B36" s="231"/>
      <c r="C36" s="231"/>
      <c r="D36" s="231"/>
      <c r="E36" s="239"/>
      <c r="F36" s="239"/>
      <c r="G36" s="244"/>
      <c r="H36" s="231"/>
      <c r="I36" s="231"/>
      <c r="J36" s="245"/>
      <c r="K36" s="245"/>
      <c r="L36" s="231"/>
      <c r="M36" s="231"/>
      <c r="N36" s="231"/>
      <c r="O36" s="237">
        <f aca="true" t="shared" si="1" ref="O36:O65">SUM(P36:Q36)</f>
        <v>0</v>
      </c>
      <c r="P36" s="238"/>
      <c r="Q36" s="238"/>
    </row>
    <row r="37" spans="2:17" s="146" customFormat="1" ht="25.5" customHeight="1">
      <c r="B37" s="231"/>
      <c r="C37" s="231"/>
      <c r="D37" s="231"/>
      <c r="E37" s="239"/>
      <c r="F37" s="239"/>
      <c r="G37" s="244"/>
      <c r="H37" s="231"/>
      <c r="I37" s="231"/>
      <c r="J37" s="245"/>
      <c r="K37" s="245"/>
      <c r="L37" s="231"/>
      <c r="M37" s="231"/>
      <c r="N37" s="231"/>
      <c r="O37" s="237">
        <f t="shared" si="1"/>
        <v>0</v>
      </c>
      <c r="P37" s="238"/>
      <c r="Q37" s="238"/>
    </row>
    <row r="38" spans="2:17" s="146" customFormat="1" ht="25.5" customHeight="1">
      <c r="B38" s="231"/>
      <c r="C38" s="231"/>
      <c r="D38" s="231"/>
      <c r="E38" s="239"/>
      <c r="F38" s="239"/>
      <c r="G38" s="244"/>
      <c r="H38" s="231"/>
      <c r="I38" s="231"/>
      <c r="J38" s="245"/>
      <c r="K38" s="245"/>
      <c r="L38" s="231"/>
      <c r="M38" s="231"/>
      <c r="N38" s="231"/>
      <c r="O38" s="237">
        <f t="shared" si="1"/>
        <v>0</v>
      </c>
      <c r="P38" s="238"/>
      <c r="Q38" s="238"/>
    </row>
    <row r="39" spans="2:17" s="146" customFormat="1" ht="25.5" customHeight="1">
      <c r="B39" s="231"/>
      <c r="C39" s="231"/>
      <c r="D39" s="231"/>
      <c r="E39" s="239"/>
      <c r="F39" s="239"/>
      <c r="G39" s="244"/>
      <c r="H39" s="231"/>
      <c r="I39" s="231"/>
      <c r="J39" s="245"/>
      <c r="K39" s="245"/>
      <c r="L39" s="231"/>
      <c r="M39" s="231"/>
      <c r="N39" s="231"/>
      <c r="O39" s="237">
        <f t="shared" si="1"/>
        <v>0</v>
      </c>
      <c r="P39" s="238"/>
      <c r="Q39" s="238"/>
    </row>
    <row r="40" spans="2:17" s="146" customFormat="1" ht="25.5" customHeight="1">
      <c r="B40" s="231"/>
      <c r="C40" s="231"/>
      <c r="D40" s="231"/>
      <c r="E40" s="239"/>
      <c r="F40" s="239"/>
      <c r="G40" s="244"/>
      <c r="H40" s="231"/>
      <c r="I40" s="231"/>
      <c r="J40" s="245"/>
      <c r="K40" s="245"/>
      <c r="L40" s="231"/>
      <c r="M40" s="231"/>
      <c r="N40" s="231"/>
      <c r="O40" s="237">
        <f t="shared" si="1"/>
        <v>0</v>
      </c>
      <c r="P40" s="238"/>
      <c r="Q40" s="238"/>
    </row>
    <row r="41" spans="2:17" s="146" customFormat="1" ht="25.5" customHeight="1">
      <c r="B41" s="231"/>
      <c r="C41" s="231"/>
      <c r="D41" s="231"/>
      <c r="E41" s="239"/>
      <c r="F41" s="239"/>
      <c r="G41" s="244"/>
      <c r="H41" s="231"/>
      <c r="I41" s="231"/>
      <c r="J41" s="245"/>
      <c r="K41" s="245"/>
      <c r="L41" s="231"/>
      <c r="M41" s="231"/>
      <c r="N41" s="231"/>
      <c r="O41" s="237">
        <f t="shared" si="1"/>
        <v>0</v>
      </c>
      <c r="P41" s="238"/>
      <c r="Q41" s="238"/>
    </row>
    <row r="42" spans="2:17" s="146" customFormat="1" ht="25.5" customHeight="1">
      <c r="B42" s="231"/>
      <c r="C42" s="231"/>
      <c r="D42" s="231"/>
      <c r="E42" s="239"/>
      <c r="F42" s="239"/>
      <c r="G42" s="244"/>
      <c r="H42" s="231"/>
      <c r="I42" s="231"/>
      <c r="J42" s="245"/>
      <c r="K42" s="245"/>
      <c r="L42" s="231"/>
      <c r="M42" s="231"/>
      <c r="N42" s="231"/>
      <c r="O42" s="237">
        <f t="shared" si="1"/>
        <v>0</v>
      </c>
      <c r="P42" s="238"/>
      <c r="Q42" s="238"/>
    </row>
    <row r="43" spans="2:17" s="146" customFormat="1" ht="25.5" customHeight="1">
      <c r="B43" s="231"/>
      <c r="C43" s="231"/>
      <c r="D43" s="231"/>
      <c r="E43" s="239"/>
      <c r="F43" s="239"/>
      <c r="G43" s="244"/>
      <c r="H43" s="231"/>
      <c r="I43" s="231"/>
      <c r="J43" s="245"/>
      <c r="K43" s="245"/>
      <c r="L43" s="231"/>
      <c r="M43" s="231"/>
      <c r="N43" s="231"/>
      <c r="O43" s="237">
        <f t="shared" si="1"/>
        <v>0</v>
      </c>
      <c r="P43" s="238"/>
      <c r="Q43" s="238"/>
    </row>
    <row r="44" spans="2:17" s="146" customFormat="1" ht="25.5" customHeight="1">
      <c r="B44" s="231"/>
      <c r="C44" s="231"/>
      <c r="D44" s="231"/>
      <c r="E44" s="239"/>
      <c r="F44" s="239"/>
      <c r="G44" s="244"/>
      <c r="H44" s="231"/>
      <c r="I44" s="231"/>
      <c r="J44" s="245"/>
      <c r="K44" s="245"/>
      <c r="L44" s="231"/>
      <c r="M44" s="231"/>
      <c r="N44" s="231"/>
      <c r="O44" s="237">
        <f t="shared" si="1"/>
        <v>0</v>
      </c>
      <c r="P44" s="238"/>
      <c r="Q44" s="238"/>
    </row>
    <row r="45" spans="2:17" s="146" customFormat="1" ht="25.5" customHeight="1">
      <c r="B45" s="231"/>
      <c r="C45" s="231"/>
      <c r="D45" s="231"/>
      <c r="E45" s="239"/>
      <c r="F45" s="239"/>
      <c r="G45" s="244"/>
      <c r="H45" s="231"/>
      <c r="I45" s="231"/>
      <c r="J45" s="245"/>
      <c r="K45" s="245"/>
      <c r="L45" s="231"/>
      <c r="M45" s="231"/>
      <c r="N45" s="231"/>
      <c r="O45" s="237">
        <f t="shared" si="1"/>
        <v>0</v>
      </c>
      <c r="P45" s="238"/>
      <c r="Q45" s="238"/>
    </row>
    <row r="46" spans="2:17" s="146" customFormat="1" ht="25.5" customHeight="1">
      <c r="B46" s="231"/>
      <c r="C46" s="231"/>
      <c r="D46" s="231"/>
      <c r="E46" s="239"/>
      <c r="F46" s="239"/>
      <c r="G46" s="244"/>
      <c r="H46" s="231"/>
      <c r="I46" s="231"/>
      <c r="J46" s="245"/>
      <c r="K46" s="245"/>
      <c r="L46" s="231"/>
      <c r="M46" s="231"/>
      <c r="N46" s="231"/>
      <c r="O46" s="237">
        <f t="shared" si="1"/>
        <v>0</v>
      </c>
      <c r="P46" s="238"/>
      <c r="Q46" s="238"/>
    </row>
    <row r="47" spans="2:17" s="146" customFormat="1" ht="25.5" customHeight="1">
      <c r="B47" s="231"/>
      <c r="C47" s="231"/>
      <c r="D47" s="231"/>
      <c r="E47" s="239"/>
      <c r="F47" s="239"/>
      <c r="G47" s="244"/>
      <c r="H47" s="231"/>
      <c r="I47" s="231"/>
      <c r="J47" s="245"/>
      <c r="K47" s="245"/>
      <c r="L47" s="231"/>
      <c r="M47" s="231"/>
      <c r="N47" s="231"/>
      <c r="O47" s="237">
        <f t="shared" si="1"/>
        <v>0</v>
      </c>
      <c r="P47" s="238"/>
      <c r="Q47" s="238"/>
    </row>
    <row r="48" spans="2:17" s="146" customFormat="1" ht="25.5" customHeight="1">
      <c r="B48" s="231"/>
      <c r="C48" s="231"/>
      <c r="D48" s="231"/>
      <c r="E48" s="239"/>
      <c r="F48" s="239"/>
      <c r="G48" s="244"/>
      <c r="H48" s="231"/>
      <c r="I48" s="231"/>
      <c r="J48" s="245"/>
      <c r="K48" s="245"/>
      <c r="L48" s="231"/>
      <c r="M48" s="231"/>
      <c r="N48" s="231"/>
      <c r="O48" s="237">
        <f t="shared" si="1"/>
        <v>0</v>
      </c>
      <c r="P48" s="238"/>
      <c r="Q48" s="238"/>
    </row>
    <row r="49" spans="2:17" s="146" customFormat="1" ht="25.5" customHeight="1">
      <c r="B49" s="231"/>
      <c r="C49" s="231"/>
      <c r="D49" s="231"/>
      <c r="E49" s="239"/>
      <c r="F49" s="239"/>
      <c r="G49" s="244"/>
      <c r="H49" s="231"/>
      <c r="I49" s="231"/>
      <c r="J49" s="245"/>
      <c r="K49" s="245"/>
      <c r="L49" s="231"/>
      <c r="M49" s="231"/>
      <c r="N49" s="231"/>
      <c r="O49" s="237">
        <f t="shared" si="1"/>
        <v>0</v>
      </c>
      <c r="P49" s="238"/>
      <c r="Q49" s="238"/>
    </row>
    <row r="50" spans="2:17" s="146" customFormat="1" ht="25.5" customHeight="1">
      <c r="B50" s="231"/>
      <c r="C50" s="231"/>
      <c r="D50" s="231"/>
      <c r="E50" s="239"/>
      <c r="F50" s="239"/>
      <c r="G50" s="244"/>
      <c r="H50" s="231"/>
      <c r="I50" s="231"/>
      <c r="J50" s="245"/>
      <c r="K50" s="245"/>
      <c r="L50" s="231"/>
      <c r="M50" s="231"/>
      <c r="N50" s="231"/>
      <c r="O50" s="237">
        <f t="shared" si="1"/>
        <v>0</v>
      </c>
      <c r="P50" s="238"/>
      <c r="Q50" s="238"/>
    </row>
    <row r="51" spans="2:17" s="146" customFormat="1" ht="25.5" customHeight="1">
      <c r="B51" s="231"/>
      <c r="C51" s="231"/>
      <c r="D51" s="231"/>
      <c r="E51" s="239"/>
      <c r="F51" s="239"/>
      <c r="G51" s="244"/>
      <c r="H51" s="231"/>
      <c r="I51" s="231"/>
      <c r="J51" s="245"/>
      <c r="K51" s="245"/>
      <c r="L51" s="231"/>
      <c r="M51" s="231"/>
      <c r="N51" s="231"/>
      <c r="O51" s="237">
        <f t="shared" si="1"/>
        <v>0</v>
      </c>
      <c r="P51" s="238"/>
      <c r="Q51" s="238"/>
    </row>
    <row r="52" spans="2:17" s="146" customFormat="1" ht="25.5" customHeight="1">
      <c r="B52" s="231"/>
      <c r="C52" s="231"/>
      <c r="D52" s="231"/>
      <c r="E52" s="239"/>
      <c r="F52" s="239"/>
      <c r="G52" s="244"/>
      <c r="H52" s="231"/>
      <c r="I52" s="231"/>
      <c r="J52" s="245"/>
      <c r="K52" s="245"/>
      <c r="L52" s="231"/>
      <c r="M52" s="231"/>
      <c r="N52" s="231"/>
      <c r="O52" s="237">
        <f t="shared" si="1"/>
        <v>0</v>
      </c>
      <c r="P52" s="238"/>
      <c r="Q52" s="238"/>
    </row>
    <row r="53" spans="2:17" s="146" customFormat="1" ht="25.5" customHeight="1">
      <c r="B53" s="231"/>
      <c r="C53" s="231"/>
      <c r="D53" s="231"/>
      <c r="E53" s="239"/>
      <c r="F53" s="239"/>
      <c r="G53" s="244"/>
      <c r="H53" s="231"/>
      <c r="I53" s="231"/>
      <c r="J53" s="245"/>
      <c r="K53" s="245"/>
      <c r="L53" s="231"/>
      <c r="M53" s="231"/>
      <c r="N53" s="231"/>
      <c r="O53" s="237">
        <f t="shared" si="1"/>
        <v>0</v>
      </c>
      <c r="P53" s="238"/>
      <c r="Q53" s="238"/>
    </row>
    <row r="54" spans="2:17" s="146" customFormat="1" ht="25.5" customHeight="1">
      <c r="B54" s="231"/>
      <c r="C54" s="231"/>
      <c r="D54" s="231"/>
      <c r="E54" s="239"/>
      <c r="F54" s="239"/>
      <c r="G54" s="244"/>
      <c r="H54" s="231"/>
      <c r="I54" s="231"/>
      <c r="J54" s="245"/>
      <c r="K54" s="245"/>
      <c r="L54" s="231"/>
      <c r="M54" s="231"/>
      <c r="N54" s="231"/>
      <c r="O54" s="237">
        <f t="shared" si="1"/>
        <v>0</v>
      </c>
      <c r="P54" s="238"/>
      <c r="Q54" s="238"/>
    </row>
    <row r="55" spans="2:17" s="146" customFormat="1" ht="25.5" customHeight="1">
      <c r="B55" s="231"/>
      <c r="C55" s="231"/>
      <c r="D55" s="231"/>
      <c r="E55" s="239"/>
      <c r="F55" s="239"/>
      <c r="G55" s="244"/>
      <c r="H55" s="231"/>
      <c r="I55" s="231"/>
      <c r="J55" s="245"/>
      <c r="K55" s="245"/>
      <c r="L55" s="231"/>
      <c r="M55" s="231"/>
      <c r="N55" s="231"/>
      <c r="O55" s="237">
        <f t="shared" si="1"/>
        <v>0</v>
      </c>
      <c r="P55" s="238"/>
      <c r="Q55" s="238"/>
    </row>
    <row r="56" spans="2:17" s="146" customFormat="1" ht="25.5" customHeight="1">
      <c r="B56" s="231"/>
      <c r="C56" s="231"/>
      <c r="D56" s="231"/>
      <c r="E56" s="239"/>
      <c r="F56" s="239"/>
      <c r="G56" s="244"/>
      <c r="H56" s="231"/>
      <c r="I56" s="231"/>
      <c r="J56" s="245"/>
      <c r="K56" s="245"/>
      <c r="L56" s="231"/>
      <c r="M56" s="231"/>
      <c r="N56" s="231"/>
      <c r="O56" s="237">
        <f t="shared" si="1"/>
        <v>0</v>
      </c>
      <c r="P56" s="238"/>
      <c r="Q56" s="238"/>
    </row>
    <row r="57" spans="2:17" s="146" customFormat="1" ht="25.5" customHeight="1">
      <c r="B57" s="231"/>
      <c r="C57" s="231"/>
      <c r="D57" s="231"/>
      <c r="E57" s="239"/>
      <c r="F57" s="239"/>
      <c r="G57" s="244"/>
      <c r="H57" s="231"/>
      <c r="I57" s="231"/>
      <c r="J57" s="245"/>
      <c r="K57" s="245"/>
      <c r="L57" s="231"/>
      <c r="M57" s="231"/>
      <c r="N57" s="231"/>
      <c r="O57" s="237">
        <f t="shared" si="1"/>
        <v>0</v>
      </c>
      <c r="P57" s="238"/>
      <c r="Q57" s="238"/>
    </row>
    <row r="58" spans="2:17" s="146" customFormat="1" ht="25.5" customHeight="1">
      <c r="B58" s="231"/>
      <c r="C58" s="231"/>
      <c r="D58" s="231"/>
      <c r="E58" s="239"/>
      <c r="F58" s="239"/>
      <c r="G58" s="244"/>
      <c r="H58" s="231"/>
      <c r="I58" s="231"/>
      <c r="J58" s="245"/>
      <c r="K58" s="245"/>
      <c r="L58" s="231"/>
      <c r="M58" s="231"/>
      <c r="N58" s="231"/>
      <c r="O58" s="237">
        <f t="shared" si="1"/>
        <v>0</v>
      </c>
      <c r="P58" s="238"/>
      <c r="Q58" s="238"/>
    </row>
    <row r="59" spans="2:17" s="146" customFormat="1" ht="25.5" customHeight="1">
      <c r="B59" s="231"/>
      <c r="C59" s="231"/>
      <c r="D59" s="231"/>
      <c r="E59" s="239"/>
      <c r="F59" s="239"/>
      <c r="G59" s="244"/>
      <c r="H59" s="231"/>
      <c r="I59" s="231"/>
      <c r="J59" s="246"/>
      <c r="K59" s="246"/>
      <c r="L59" s="231"/>
      <c r="M59" s="231"/>
      <c r="N59" s="231"/>
      <c r="O59" s="237">
        <f t="shared" si="1"/>
        <v>0</v>
      </c>
      <c r="P59" s="238"/>
      <c r="Q59" s="238"/>
    </row>
    <row r="60" spans="2:17" s="146" customFormat="1" ht="25.5" customHeight="1">
      <c r="B60" s="231"/>
      <c r="C60" s="231"/>
      <c r="D60" s="231"/>
      <c r="E60" s="239"/>
      <c r="F60" s="239"/>
      <c r="G60" s="244"/>
      <c r="H60" s="231"/>
      <c r="I60" s="231"/>
      <c r="J60" s="245"/>
      <c r="K60" s="245"/>
      <c r="L60" s="231"/>
      <c r="M60" s="231"/>
      <c r="N60" s="231"/>
      <c r="O60" s="237">
        <f t="shared" si="1"/>
        <v>0</v>
      </c>
      <c r="P60" s="238"/>
      <c r="Q60" s="238"/>
    </row>
    <row r="61" spans="2:17" s="146" customFormat="1" ht="25.5" customHeight="1">
      <c r="B61" s="231"/>
      <c r="C61" s="231"/>
      <c r="D61" s="231"/>
      <c r="E61" s="239"/>
      <c r="F61" s="239"/>
      <c r="G61" s="244"/>
      <c r="H61" s="231"/>
      <c r="I61" s="231"/>
      <c r="J61" s="246"/>
      <c r="K61" s="246"/>
      <c r="L61" s="231"/>
      <c r="M61" s="231"/>
      <c r="N61" s="231"/>
      <c r="O61" s="237">
        <f t="shared" si="1"/>
        <v>0</v>
      </c>
      <c r="P61" s="238"/>
      <c r="Q61" s="238"/>
    </row>
    <row r="62" spans="2:17" s="146" customFormat="1" ht="25.5" customHeight="1">
      <c r="B62" s="231"/>
      <c r="C62" s="231"/>
      <c r="D62" s="231"/>
      <c r="E62" s="239"/>
      <c r="F62" s="239"/>
      <c r="G62" s="244"/>
      <c r="H62" s="231"/>
      <c r="I62" s="231"/>
      <c r="J62" s="245"/>
      <c r="K62" s="245"/>
      <c r="L62" s="231"/>
      <c r="M62" s="231"/>
      <c r="N62" s="231"/>
      <c r="O62" s="237">
        <f t="shared" si="1"/>
        <v>0</v>
      </c>
      <c r="P62" s="238"/>
      <c r="Q62" s="238"/>
    </row>
    <row r="63" spans="2:17" s="146" customFormat="1" ht="25.5" customHeight="1">
      <c r="B63" s="231"/>
      <c r="C63" s="231"/>
      <c r="D63" s="231"/>
      <c r="E63" s="239"/>
      <c r="F63" s="239"/>
      <c r="G63" s="244"/>
      <c r="H63" s="231"/>
      <c r="I63" s="231"/>
      <c r="J63" s="245"/>
      <c r="K63" s="245"/>
      <c r="L63" s="231"/>
      <c r="M63" s="231"/>
      <c r="N63" s="231"/>
      <c r="O63" s="237">
        <f t="shared" si="1"/>
        <v>0</v>
      </c>
      <c r="P63" s="238"/>
      <c r="Q63" s="238"/>
    </row>
    <row r="64" spans="2:17" s="146" customFormat="1" ht="25.5" customHeight="1">
      <c r="B64" s="231"/>
      <c r="C64" s="231"/>
      <c r="D64" s="231"/>
      <c r="E64" s="239"/>
      <c r="F64" s="239"/>
      <c r="G64" s="244"/>
      <c r="H64" s="231"/>
      <c r="I64" s="231"/>
      <c r="J64" s="245"/>
      <c r="K64" s="245"/>
      <c r="L64" s="231"/>
      <c r="M64" s="231"/>
      <c r="N64" s="231"/>
      <c r="O64" s="237">
        <f t="shared" si="1"/>
        <v>0</v>
      </c>
      <c r="P64" s="238"/>
      <c r="Q64" s="238"/>
    </row>
    <row r="65" spans="2:17" s="146" customFormat="1" ht="25.5" customHeight="1">
      <c r="B65" s="231"/>
      <c r="C65" s="231"/>
      <c r="D65" s="231"/>
      <c r="E65" s="239"/>
      <c r="F65" s="239"/>
      <c r="G65" s="244"/>
      <c r="H65" s="231"/>
      <c r="I65" s="231"/>
      <c r="J65" s="246"/>
      <c r="K65" s="246"/>
      <c r="L65" s="231"/>
      <c r="M65" s="231"/>
      <c r="N65" s="231"/>
      <c r="O65" s="237">
        <f t="shared" si="1"/>
        <v>0</v>
      </c>
      <c r="P65" s="238"/>
      <c r="Q65" s="238"/>
    </row>
    <row r="66" spans="2:17" s="146" customFormat="1" ht="25.5" customHeight="1">
      <c r="B66" s="491" t="s">
        <v>351</v>
      </c>
      <c r="C66" s="492"/>
      <c r="D66" s="493"/>
      <c r="E66" s="241">
        <f>SUM(E36:E65)</f>
        <v>0</v>
      </c>
      <c r="F66" s="241">
        <f>SUM(F36:F65)</f>
        <v>0</v>
      </c>
      <c r="G66" s="473">
        <f>IF(E66+F66&lt;&gt;'ΣΧΕΔΙΟ ΔΡΑΣΗΣ (1)'!H17,"ΛΑΘΟΣ ΣΤΙΣ ΜΙΣΘΩΜΕΝΕΣ ΕΚΤΑΣΕΙΣ","")</f>
      </c>
      <c r="H66" s="474"/>
      <c r="I66" s="242"/>
      <c r="J66" s="245"/>
      <c r="K66" s="245"/>
      <c r="L66" s="245"/>
      <c r="M66" s="245"/>
      <c r="N66" s="245"/>
      <c r="O66" s="243">
        <f>SUM(O36:O65)</f>
        <v>0</v>
      </c>
      <c r="P66" s="253">
        <f>SUM(P36:P65)</f>
        <v>0</v>
      </c>
      <c r="Q66" s="253">
        <f>SUM(Q36:Q65)</f>
        <v>0</v>
      </c>
    </row>
    <row r="67" spans="2:11" ht="15.75" customHeight="1">
      <c r="B67" s="146"/>
      <c r="C67" s="146"/>
      <c r="D67" s="146"/>
      <c r="E67" s="146"/>
      <c r="F67" s="146"/>
      <c r="G67" s="146"/>
      <c r="H67" s="146"/>
      <c r="I67" s="146"/>
      <c r="J67" s="140"/>
      <c r="K67" s="140"/>
    </row>
    <row r="68" spans="1:5" ht="19.5" customHeight="1">
      <c r="A68" s="131" t="s">
        <v>81</v>
      </c>
      <c r="B68" s="489" t="s">
        <v>27</v>
      </c>
      <c r="C68" s="490"/>
      <c r="D68" s="490"/>
      <c r="E68" s="141"/>
    </row>
    <row r="69" spans="10:11" ht="10.5" customHeight="1">
      <c r="J69" s="140"/>
      <c r="K69" s="140"/>
    </row>
    <row r="70" spans="2:17" ht="24" customHeight="1">
      <c r="B70" s="409" t="s">
        <v>9</v>
      </c>
      <c r="C70" s="435" t="s">
        <v>223</v>
      </c>
      <c r="D70" s="436"/>
      <c r="E70" s="481" t="s">
        <v>78</v>
      </c>
      <c r="F70" s="482"/>
      <c r="G70" s="435" t="s">
        <v>8</v>
      </c>
      <c r="H70" s="436"/>
      <c r="L70" s="435" t="s">
        <v>79</v>
      </c>
      <c r="M70" s="455"/>
      <c r="N70" s="436"/>
      <c r="O70" s="435" t="s">
        <v>25</v>
      </c>
      <c r="P70" s="455"/>
      <c r="Q70" s="436"/>
    </row>
    <row r="71" spans="2:17" ht="24" customHeight="1">
      <c r="B71" s="411"/>
      <c r="C71" s="122" t="s">
        <v>201</v>
      </c>
      <c r="D71" s="122" t="s">
        <v>202</v>
      </c>
      <c r="E71" s="483"/>
      <c r="F71" s="484"/>
      <c r="G71" s="131" t="s">
        <v>23</v>
      </c>
      <c r="H71" s="131" t="s">
        <v>10</v>
      </c>
      <c r="J71" s="140"/>
      <c r="K71" s="140"/>
      <c r="L71" s="131" t="s">
        <v>211</v>
      </c>
      <c r="M71" s="131" t="s">
        <v>212</v>
      </c>
      <c r="N71" s="131" t="s">
        <v>75</v>
      </c>
      <c r="O71" s="131" t="s">
        <v>11</v>
      </c>
      <c r="P71" s="131" t="s">
        <v>213</v>
      </c>
      <c r="Q71" s="131" t="s">
        <v>214</v>
      </c>
    </row>
    <row r="72" spans="2:17" ht="15" customHeight="1">
      <c r="B72" s="145">
        <v>1</v>
      </c>
      <c r="C72" s="145">
        <v>2</v>
      </c>
      <c r="D72" s="145">
        <v>3</v>
      </c>
      <c r="E72" s="477">
        <v>14</v>
      </c>
      <c r="F72" s="478"/>
      <c r="G72" s="145">
        <v>5</v>
      </c>
      <c r="H72" s="145">
        <v>6</v>
      </c>
      <c r="L72" s="145">
        <v>7</v>
      </c>
      <c r="M72" s="145">
        <v>8</v>
      </c>
      <c r="N72" s="145">
        <v>9</v>
      </c>
      <c r="O72" s="145">
        <v>10</v>
      </c>
      <c r="P72" s="145">
        <v>11</v>
      </c>
      <c r="Q72" s="145">
        <v>12</v>
      </c>
    </row>
    <row r="73" spans="2:17" s="146" customFormat="1" ht="25.5" customHeight="1">
      <c r="B73" s="35"/>
      <c r="C73" s="35"/>
      <c r="D73" s="35"/>
      <c r="E73" s="485"/>
      <c r="F73" s="486"/>
      <c r="G73" s="35"/>
      <c r="H73" s="35"/>
      <c r="I73" s="245"/>
      <c r="J73" s="246"/>
      <c r="K73" s="246"/>
      <c r="L73" s="35"/>
      <c r="M73" s="35"/>
      <c r="N73" s="35"/>
      <c r="O73" s="237">
        <f aca="true" t="shared" si="2" ref="O73:O79">SUM(P73:Q73)</f>
        <v>0</v>
      </c>
      <c r="P73" s="247"/>
      <c r="Q73" s="247"/>
    </row>
    <row r="74" spans="2:17" s="146" customFormat="1" ht="25.5" customHeight="1">
      <c r="B74" s="35"/>
      <c r="C74" s="35"/>
      <c r="D74" s="35"/>
      <c r="E74" s="485"/>
      <c r="F74" s="486"/>
      <c r="G74" s="35"/>
      <c r="H74" s="35"/>
      <c r="I74" s="245"/>
      <c r="J74" s="246"/>
      <c r="K74" s="246"/>
      <c r="L74" s="35"/>
      <c r="M74" s="35"/>
      <c r="N74" s="35"/>
      <c r="O74" s="237">
        <f t="shared" si="2"/>
        <v>0</v>
      </c>
      <c r="P74" s="247"/>
      <c r="Q74" s="247"/>
    </row>
    <row r="75" spans="2:17" s="146" customFormat="1" ht="25.5" customHeight="1">
      <c r="B75" s="35"/>
      <c r="C75" s="35"/>
      <c r="D75" s="35"/>
      <c r="E75" s="485"/>
      <c r="F75" s="486"/>
      <c r="G75" s="35"/>
      <c r="H75" s="35"/>
      <c r="I75" s="245"/>
      <c r="J75" s="246"/>
      <c r="K75" s="246"/>
      <c r="L75" s="35"/>
      <c r="M75" s="35"/>
      <c r="N75" s="35"/>
      <c r="O75" s="237">
        <f t="shared" si="2"/>
        <v>0</v>
      </c>
      <c r="P75" s="247"/>
      <c r="Q75" s="247"/>
    </row>
    <row r="76" spans="2:17" s="146" customFormat="1" ht="25.5" customHeight="1">
      <c r="B76" s="35"/>
      <c r="C76" s="35"/>
      <c r="D76" s="35"/>
      <c r="E76" s="485"/>
      <c r="F76" s="486"/>
      <c r="G76" s="35"/>
      <c r="H76" s="35"/>
      <c r="I76" s="245"/>
      <c r="J76" s="246"/>
      <c r="K76" s="246"/>
      <c r="L76" s="35"/>
      <c r="M76" s="35"/>
      <c r="N76" s="35"/>
      <c r="O76" s="237">
        <f t="shared" si="2"/>
        <v>0</v>
      </c>
      <c r="P76" s="247"/>
      <c r="Q76" s="247"/>
    </row>
    <row r="77" spans="2:17" s="146" customFormat="1" ht="25.5" customHeight="1">
      <c r="B77" s="35"/>
      <c r="C77" s="35"/>
      <c r="D77" s="35"/>
      <c r="E77" s="485"/>
      <c r="F77" s="486"/>
      <c r="G77" s="35"/>
      <c r="H77" s="35"/>
      <c r="I77" s="245"/>
      <c r="J77" s="246"/>
      <c r="K77" s="246"/>
      <c r="L77" s="35"/>
      <c r="M77" s="35"/>
      <c r="N77" s="35"/>
      <c r="O77" s="237">
        <f t="shared" si="2"/>
        <v>0</v>
      </c>
      <c r="P77" s="247"/>
      <c r="Q77" s="247"/>
    </row>
    <row r="78" spans="2:17" s="146" customFormat="1" ht="25.5" customHeight="1">
      <c r="B78" s="35"/>
      <c r="C78" s="35"/>
      <c r="D78" s="35"/>
      <c r="E78" s="485"/>
      <c r="F78" s="486"/>
      <c r="G78" s="35"/>
      <c r="H78" s="35"/>
      <c r="I78" s="245"/>
      <c r="J78" s="245"/>
      <c r="K78" s="245"/>
      <c r="L78" s="35"/>
      <c r="M78" s="35"/>
      <c r="N78" s="35"/>
      <c r="O78" s="237">
        <f t="shared" si="2"/>
        <v>0</v>
      </c>
      <c r="P78" s="247"/>
      <c r="Q78" s="247"/>
    </row>
    <row r="79" spans="2:17" s="146" customFormat="1" ht="25.5" customHeight="1">
      <c r="B79" s="35"/>
      <c r="C79" s="35"/>
      <c r="D79" s="35"/>
      <c r="E79" s="485"/>
      <c r="F79" s="486"/>
      <c r="G79" s="35"/>
      <c r="H79" s="35"/>
      <c r="I79" s="245"/>
      <c r="J79" s="246"/>
      <c r="K79" s="246"/>
      <c r="L79" s="35"/>
      <c r="M79" s="35"/>
      <c r="N79" s="35"/>
      <c r="O79" s="237">
        <f t="shared" si="2"/>
        <v>0</v>
      </c>
      <c r="P79" s="247"/>
      <c r="Q79" s="247"/>
    </row>
    <row r="80" spans="2:17" ht="25.5" customHeight="1">
      <c r="B80" s="491" t="s">
        <v>351</v>
      </c>
      <c r="C80" s="492"/>
      <c r="D80" s="493"/>
      <c r="E80" s="487">
        <f>SUM(E73:E79)</f>
        <v>0</v>
      </c>
      <c r="F80" s="488"/>
      <c r="G80" s="242"/>
      <c r="H80" s="242"/>
      <c r="I80" s="228"/>
      <c r="J80" s="228"/>
      <c r="K80" s="228"/>
      <c r="L80" s="242"/>
      <c r="M80" s="242"/>
      <c r="N80" s="242"/>
      <c r="O80" s="237">
        <f>SUM(O73:O79)</f>
        <v>0</v>
      </c>
      <c r="P80" s="237">
        <f>SUM(P73:P79)</f>
        <v>0</v>
      </c>
      <c r="Q80" s="237">
        <f>SUM(Q73:Q79)</f>
        <v>0</v>
      </c>
    </row>
    <row r="81" spans="10:11" ht="11.25">
      <c r="J81" s="140"/>
      <c r="K81" s="140"/>
    </row>
    <row r="82" spans="1:18" ht="12.75" customHeight="1">
      <c r="A82" s="131" t="s">
        <v>82</v>
      </c>
      <c r="B82" s="489" t="s">
        <v>215</v>
      </c>
      <c r="C82" s="490"/>
      <c r="D82" s="490"/>
      <c r="E82" s="490"/>
      <c r="F82" s="490"/>
      <c r="G82" s="490"/>
      <c r="H82" s="490"/>
      <c r="J82" s="131" t="s">
        <v>218</v>
      </c>
      <c r="K82" s="140" t="s">
        <v>219</v>
      </c>
      <c r="L82" s="147"/>
      <c r="M82" s="148"/>
      <c r="N82" s="148"/>
      <c r="O82" s="148"/>
      <c r="P82" s="148"/>
      <c r="Q82" s="149"/>
      <c r="R82" s="149"/>
    </row>
    <row r="83" spans="10:11" ht="4.5" customHeight="1">
      <c r="J83" s="140"/>
      <c r="K83" s="140"/>
    </row>
    <row r="84" spans="2:17" ht="24" customHeight="1">
      <c r="B84" s="409" t="s">
        <v>9</v>
      </c>
      <c r="C84" s="435" t="s">
        <v>216</v>
      </c>
      <c r="D84" s="436"/>
      <c r="E84" s="481" t="s">
        <v>217</v>
      </c>
      <c r="F84" s="482"/>
      <c r="G84" s="435" t="s">
        <v>8</v>
      </c>
      <c r="H84" s="436"/>
      <c r="I84" s="479" t="s">
        <v>25</v>
      </c>
      <c r="K84" s="409" t="s">
        <v>165</v>
      </c>
      <c r="L84" s="435" t="s">
        <v>74</v>
      </c>
      <c r="M84" s="436"/>
      <c r="N84" s="409" t="s">
        <v>220</v>
      </c>
      <c r="O84" s="409" t="s">
        <v>166</v>
      </c>
      <c r="P84" s="409" t="s">
        <v>167</v>
      </c>
      <c r="Q84" s="409" t="s">
        <v>76</v>
      </c>
    </row>
    <row r="85" spans="2:17" ht="24" customHeight="1">
      <c r="B85" s="411"/>
      <c r="C85" s="122" t="s">
        <v>201</v>
      </c>
      <c r="D85" s="122" t="s">
        <v>202</v>
      </c>
      <c r="E85" s="483"/>
      <c r="F85" s="484"/>
      <c r="G85" s="131" t="s">
        <v>23</v>
      </c>
      <c r="H85" s="131" t="s">
        <v>10</v>
      </c>
      <c r="I85" s="480"/>
      <c r="J85" s="140"/>
      <c r="K85" s="411"/>
      <c r="L85" s="131" t="s">
        <v>201</v>
      </c>
      <c r="M85" s="131" t="s">
        <v>202</v>
      </c>
      <c r="N85" s="411"/>
      <c r="O85" s="411"/>
      <c r="P85" s="411"/>
      <c r="Q85" s="411"/>
    </row>
    <row r="86" spans="2:17" ht="15" customHeight="1">
      <c r="B86" s="145">
        <v>1</v>
      </c>
      <c r="C86" s="145">
        <v>2</v>
      </c>
      <c r="D86" s="145">
        <v>3</v>
      </c>
      <c r="E86" s="477">
        <v>14</v>
      </c>
      <c r="F86" s="478"/>
      <c r="G86" s="145">
        <v>5</v>
      </c>
      <c r="H86" s="145">
        <v>6</v>
      </c>
      <c r="I86" s="145">
        <v>10</v>
      </c>
      <c r="K86" s="227"/>
      <c r="L86" s="227"/>
      <c r="M86" s="227"/>
      <c r="N86" s="227"/>
      <c r="O86" s="227"/>
      <c r="P86" s="227"/>
      <c r="Q86" s="227"/>
    </row>
    <row r="87" spans="2:17" s="146" customFormat="1" ht="25.5" customHeight="1">
      <c r="B87" s="231"/>
      <c r="C87" s="231"/>
      <c r="D87" s="231"/>
      <c r="E87" s="475"/>
      <c r="F87" s="476"/>
      <c r="G87" s="231"/>
      <c r="H87" s="231"/>
      <c r="I87" s="238"/>
      <c r="J87" s="254"/>
      <c r="K87" s="231"/>
      <c r="L87" s="231"/>
      <c r="M87" s="231"/>
      <c r="N87" s="231"/>
      <c r="O87" s="231"/>
      <c r="P87" s="231"/>
      <c r="Q87" s="231"/>
    </row>
    <row r="88" spans="2:17" s="146" customFormat="1" ht="25.5" customHeight="1">
      <c r="B88" s="231"/>
      <c r="C88" s="231"/>
      <c r="D88" s="231"/>
      <c r="E88" s="475"/>
      <c r="F88" s="476"/>
      <c r="G88" s="231"/>
      <c r="H88" s="231"/>
      <c r="I88" s="238"/>
      <c r="J88" s="254"/>
      <c r="K88" s="231"/>
      <c r="L88" s="231"/>
      <c r="M88" s="231"/>
      <c r="N88" s="231"/>
      <c r="O88" s="231"/>
      <c r="P88" s="231"/>
      <c r="Q88" s="231"/>
    </row>
    <row r="89" spans="2:17" s="146" customFormat="1" ht="25.5" customHeight="1">
      <c r="B89" s="231"/>
      <c r="C89" s="231"/>
      <c r="D89" s="231"/>
      <c r="E89" s="475"/>
      <c r="F89" s="476"/>
      <c r="G89" s="231"/>
      <c r="H89" s="231"/>
      <c r="I89" s="238"/>
      <c r="J89" s="254"/>
      <c r="K89" s="231"/>
      <c r="L89" s="231"/>
      <c r="M89" s="231"/>
      <c r="N89" s="231"/>
      <c r="O89" s="231"/>
      <c r="P89" s="231"/>
      <c r="Q89" s="231"/>
    </row>
    <row r="90" spans="2:17" s="146" customFormat="1" ht="25.5" customHeight="1">
      <c r="B90" s="231"/>
      <c r="C90" s="231"/>
      <c r="D90" s="231"/>
      <c r="E90" s="475"/>
      <c r="F90" s="476"/>
      <c r="G90" s="231"/>
      <c r="H90" s="231"/>
      <c r="I90" s="238"/>
      <c r="J90" s="254"/>
      <c r="K90" s="231"/>
      <c r="L90" s="231"/>
      <c r="M90" s="231"/>
      <c r="N90" s="231"/>
      <c r="O90" s="231"/>
      <c r="P90" s="231"/>
      <c r="Q90" s="231"/>
    </row>
    <row r="91" spans="2:17" s="146" customFormat="1" ht="25.5" customHeight="1">
      <c r="B91" s="231"/>
      <c r="C91" s="231"/>
      <c r="D91" s="231"/>
      <c r="E91" s="475"/>
      <c r="F91" s="476"/>
      <c r="G91" s="231"/>
      <c r="H91" s="231"/>
      <c r="I91" s="238"/>
      <c r="J91" s="254"/>
      <c r="K91" s="231"/>
      <c r="L91" s="231"/>
      <c r="M91" s="231"/>
      <c r="N91" s="231"/>
      <c r="O91" s="231"/>
      <c r="P91" s="231"/>
      <c r="Q91" s="231"/>
    </row>
    <row r="92" spans="2:17" s="146" customFormat="1" ht="25.5" customHeight="1">
      <c r="B92" s="231"/>
      <c r="C92" s="231"/>
      <c r="D92" s="231"/>
      <c r="E92" s="475"/>
      <c r="F92" s="476"/>
      <c r="G92" s="231"/>
      <c r="H92" s="231"/>
      <c r="I92" s="238"/>
      <c r="J92" s="254"/>
      <c r="K92" s="231"/>
      <c r="L92" s="231"/>
      <c r="M92" s="231"/>
      <c r="N92" s="231"/>
      <c r="O92" s="231"/>
      <c r="P92" s="231"/>
      <c r="Q92" s="231"/>
    </row>
    <row r="93" spans="2:17" s="146" customFormat="1" ht="25.5" customHeight="1">
      <c r="B93" s="231"/>
      <c r="C93" s="231"/>
      <c r="D93" s="231"/>
      <c r="E93" s="475"/>
      <c r="F93" s="476"/>
      <c r="G93" s="231"/>
      <c r="H93" s="231"/>
      <c r="I93" s="238"/>
      <c r="J93" s="254"/>
      <c r="K93" s="231"/>
      <c r="L93" s="231"/>
      <c r="M93" s="231"/>
      <c r="N93" s="231"/>
      <c r="O93" s="231"/>
      <c r="P93" s="231"/>
      <c r="Q93" s="231"/>
    </row>
    <row r="94" spans="2:17" s="146" customFormat="1" ht="25.5" customHeight="1">
      <c r="B94" s="231"/>
      <c r="C94" s="231"/>
      <c r="D94" s="231"/>
      <c r="E94" s="475"/>
      <c r="F94" s="476"/>
      <c r="G94" s="231"/>
      <c r="H94" s="231"/>
      <c r="I94" s="238"/>
      <c r="J94" s="255"/>
      <c r="K94" s="231"/>
      <c r="L94" s="231"/>
      <c r="M94" s="231"/>
      <c r="N94" s="231"/>
      <c r="O94" s="231"/>
      <c r="P94" s="231"/>
      <c r="Q94" s="231"/>
    </row>
    <row r="95" spans="2:17" s="146" customFormat="1" ht="25.5" customHeight="1">
      <c r="B95" s="231"/>
      <c r="C95" s="231"/>
      <c r="D95" s="231"/>
      <c r="E95" s="475"/>
      <c r="F95" s="476"/>
      <c r="G95" s="231"/>
      <c r="H95" s="231"/>
      <c r="I95" s="238"/>
      <c r="J95" s="255"/>
      <c r="K95" s="231"/>
      <c r="L95" s="231"/>
      <c r="M95" s="231"/>
      <c r="N95" s="231"/>
      <c r="O95" s="231"/>
      <c r="P95" s="231"/>
      <c r="Q95" s="231"/>
    </row>
    <row r="96" spans="2:18" s="146" customFormat="1" ht="25.5" customHeight="1">
      <c r="B96" s="231"/>
      <c r="C96" s="231"/>
      <c r="D96" s="231"/>
      <c r="E96" s="475"/>
      <c r="F96" s="476"/>
      <c r="G96" s="231"/>
      <c r="H96" s="231"/>
      <c r="I96" s="238"/>
      <c r="J96" s="255"/>
      <c r="K96" s="231"/>
      <c r="L96" s="231"/>
      <c r="M96" s="231"/>
      <c r="N96" s="231"/>
      <c r="O96" s="231"/>
      <c r="P96" s="231"/>
      <c r="Q96" s="231"/>
      <c r="R96" s="150"/>
    </row>
    <row r="97" spans="2:18" ht="25.5" customHeight="1">
      <c r="B97" s="491" t="s">
        <v>351</v>
      </c>
      <c r="C97" s="492"/>
      <c r="D97" s="493"/>
      <c r="E97" s="487">
        <f>SUM(E87:E96)</f>
        <v>0</v>
      </c>
      <c r="F97" s="488"/>
      <c r="G97" s="256"/>
      <c r="H97" s="256"/>
      <c r="I97" s="237">
        <f>SUM(I87:I96)</f>
        <v>0</v>
      </c>
      <c r="J97" s="257"/>
      <c r="K97" s="257"/>
      <c r="L97" s="258"/>
      <c r="M97" s="259"/>
      <c r="N97" s="259"/>
      <c r="O97" s="259"/>
      <c r="P97" s="251"/>
      <c r="Q97" s="251"/>
      <c r="R97" s="151"/>
    </row>
    <row r="100" spans="1:7" ht="11.25" customHeight="1">
      <c r="A100" s="131" t="s">
        <v>221</v>
      </c>
      <c r="B100" s="496" t="s">
        <v>227</v>
      </c>
      <c r="C100" s="497"/>
      <c r="D100" s="497"/>
      <c r="E100" s="497"/>
      <c r="F100" s="497"/>
      <c r="G100" s="140"/>
    </row>
    <row r="101" spans="1:15" ht="24" customHeight="1">
      <c r="A101" s="152"/>
      <c r="B101" s="461" t="s">
        <v>222</v>
      </c>
      <c r="C101" s="461"/>
      <c r="D101" s="461"/>
      <c r="E101" s="466" t="s">
        <v>225</v>
      </c>
      <c r="F101" s="467"/>
      <c r="G101" s="461" t="s">
        <v>223</v>
      </c>
      <c r="H101" s="461"/>
      <c r="I101" s="461"/>
      <c r="J101" s="463" t="s">
        <v>8</v>
      </c>
      <c r="K101" s="464"/>
      <c r="L101" s="464"/>
      <c r="M101" s="465"/>
      <c r="N101" s="452" t="s">
        <v>224</v>
      </c>
      <c r="O101" s="452"/>
    </row>
    <row r="102" spans="2:15" ht="24" customHeight="1">
      <c r="B102" s="461"/>
      <c r="C102" s="461"/>
      <c r="D102" s="461"/>
      <c r="E102" s="468"/>
      <c r="F102" s="469"/>
      <c r="G102" s="461" t="s">
        <v>201</v>
      </c>
      <c r="H102" s="461"/>
      <c r="I102" s="153" t="s">
        <v>202</v>
      </c>
      <c r="J102" s="463" t="s">
        <v>226</v>
      </c>
      <c r="K102" s="465"/>
      <c r="L102" s="463" t="s">
        <v>10</v>
      </c>
      <c r="M102" s="465"/>
      <c r="N102" s="452"/>
      <c r="O102" s="452"/>
    </row>
    <row r="103" spans="1:15" ht="25.5" customHeight="1">
      <c r="A103" s="154"/>
      <c r="B103" s="462">
        <v>15</v>
      </c>
      <c r="C103" s="462"/>
      <c r="D103" s="462"/>
      <c r="E103" s="470">
        <v>16</v>
      </c>
      <c r="F103" s="471"/>
      <c r="G103" s="462">
        <v>2</v>
      </c>
      <c r="H103" s="462"/>
      <c r="I103" s="155">
        <v>3</v>
      </c>
      <c r="J103" s="470">
        <v>5</v>
      </c>
      <c r="K103" s="471"/>
      <c r="L103" s="470">
        <v>6</v>
      </c>
      <c r="M103" s="471"/>
      <c r="N103" s="462">
        <v>17</v>
      </c>
      <c r="O103" s="462"/>
    </row>
    <row r="104" spans="1:15" ht="25.5" customHeight="1">
      <c r="A104" s="146"/>
      <c r="B104" s="458"/>
      <c r="C104" s="458"/>
      <c r="D104" s="458"/>
      <c r="E104" s="456"/>
      <c r="F104" s="457"/>
      <c r="G104" s="458"/>
      <c r="H104" s="458"/>
      <c r="I104" s="252"/>
      <c r="J104" s="459"/>
      <c r="K104" s="460"/>
      <c r="L104" s="456"/>
      <c r="M104" s="457"/>
      <c r="N104" s="458"/>
      <c r="O104" s="458"/>
    </row>
    <row r="105" spans="1:15" ht="25.5" customHeight="1">
      <c r="A105" s="146"/>
      <c r="B105" s="458"/>
      <c r="C105" s="458"/>
      <c r="D105" s="458"/>
      <c r="E105" s="456"/>
      <c r="F105" s="457"/>
      <c r="G105" s="458"/>
      <c r="H105" s="458"/>
      <c r="I105" s="252"/>
      <c r="J105" s="456"/>
      <c r="K105" s="457"/>
      <c r="L105" s="456"/>
      <c r="M105" s="457"/>
      <c r="N105" s="458"/>
      <c r="O105" s="458"/>
    </row>
    <row r="106" spans="1:15" ht="25.5" customHeight="1">
      <c r="A106" s="146"/>
      <c r="B106" s="458"/>
      <c r="C106" s="458"/>
      <c r="D106" s="458"/>
      <c r="E106" s="456"/>
      <c r="F106" s="457"/>
      <c r="G106" s="458"/>
      <c r="H106" s="458"/>
      <c r="I106" s="252"/>
      <c r="J106" s="456"/>
      <c r="K106" s="457"/>
      <c r="L106" s="456"/>
      <c r="M106" s="457"/>
      <c r="N106" s="458"/>
      <c r="O106" s="458"/>
    </row>
    <row r="107" spans="1:15" ht="25.5" customHeight="1">
      <c r="A107" s="146"/>
      <c r="B107" s="458"/>
      <c r="C107" s="458"/>
      <c r="D107" s="458"/>
      <c r="E107" s="456"/>
      <c r="F107" s="457"/>
      <c r="G107" s="458"/>
      <c r="H107" s="458"/>
      <c r="I107" s="252"/>
      <c r="J107" s="456"/>
      <c r="K107" s="457"/>
      <c r="L107" s="456"/>
      <c r="M107" s="457"/>
      <c r="N107" s="458"/>
      <c r="O107" s="458"/>
    </row>
    <row r="108" spans="1:15" ht="25.5" customHeight="1">
      <c r="A108" s="146"/>
      <c r="B108" s="458"/>
      <c r="C108" s="458"/>
      <c r="D108" s="458"/>
      <c r="E108" s="456"/>
      <c r="F108" s="457"/>
      <c r="G108" s="458"/>
      <c r="H108" s="458"/>
      <c r="I108" s="252"/>
      <c r="J108" s="456"/>
      <c r="K108" s="457"/>
      <c r="L108" s="456"/>
      <c r="M108" s="457"/>
      <c r="N108" s="458"/>
      <c r="O108" s="458"/>
    </row>
    <row r="109" spans="1:15" ht="25.5" customHeight="1">
      <c r="A109" s="146"/>
      <c r="B109" s="458"/>
      <c r="C109" s="458"/>
      <c r="D109" s="458"/>
      <c r="E109" s="456"/>
      <c r="F109" s="457"/>
      <c r="G109" s="458"/>
      <c r="H109" s="458"/>
      <c r="I109" s="252"/>
      <c r="J109" s="456"/>
      <c r="K109" s="457"/>
      <c r="L109" s="456"/>
      <c r="M109" s="457"/>
      <c r="N109" s="458"/>
      <c r="O109" s="458"/>
    </row>
    <row r="110" spans="1:15" ht="25.5" customHeight="1">
      <c r="A110" s="146"/>
      <c r="B110" s="458"/>
      <c r="C110" s="458"/>
      <c r="D110" s="458"/>
      <c r="E110" s="456"/>
      <c r="F110" s="457"/>
      <c r="G110" s="458"/>
      <c r="H110" s="458"/>
      <c r="I110" s="252"/>
      <c r="J110" s="456"/>
      <c r="K110" s="457"/>
      <c r="L110" s="456"/>
      <c r="M110" s="457"/>
      <c r="N110" s="458"/>
      <c r="O110" s="458"/>
    </row>
    <row r="111" spans="1:15" ht="25.5" customHeight="1">
      <c r="A111" s="146"/>
      <c r="B111" s="458"/>
      <c r="C111" s="458"/>
      <c r="D111" s="458"/>
      <c r="E111" s="456"/>
      <c r="F111" s="457"/>
      <c r="G111" s="458"/>
      <c r="H111" s="458"/>
      <c r="I111" s="252"/>
      <c r="J111" s="456"/>
      <c r="K111" s="457"/>
      <c r="L111" s="456"/>
      <c r="M111" s="457"/>
      <c r="N111" s="458"/>
      <c r="O111" s="458"/>
    </row>
    <row r="112" spans="1:15" ht="25.5" customHeight="1">
      <c r="A112" s="146"/>
      <c r="B112" s="458"/>
      <c r="C112" s="458"/>
      <c r="D112" s="458"/>
      <c r="E112" s="456"/>
      <c r="F112" s="457"/>
      <c r="G112" s="458"/>
      <c r="H112" s="458"/>
      <c r="I112" s="252"/>
      <c r="J112" s="459"/>
      <c r="K112" s="460"/>
      <c r="L112" s="456"/>
      <c r="M112" s="457"/>
      <c r="N112" s="458"/>
      <c r="O112" s="458"/>
    </row>
    <row r="113" spans="1:15" ht="25.5" customHeight="1">
      <c r="A113" s="146"/>
      <c r="B113" s="458"/>
      <c r="C113" s="458"/>
      <c r="D113" s="458"/>
      <c r="E113" s="456"/>
      <c r="F113" s="457"/>
      <c r="G113" s="458"/>
      <c r="H113" s="458"/>
      <c r="I113" s="252"/>
      <c r="J113" s="456"/>
      <c r="K113" s="457"/>
      <c r="L113" s="456"/>
      <c r="M113" s="457"/>
      <c r="N113" s="458"/>
      <c r="O113" s="458"/>
    </row>
    <row r="115" spans="11:15" ht="11.25">
      <c r="K115" s="80" t="s">
        <v>583</v>
      </c>
      <c r="L115" s="156" t="str">
        <f>IF(O29+O66+O80+I97='ΣΧΕΔΙΟ ΔΡΑΣΗΣ (1)'!H41,"Ο.Κ.","ΛΑΘΟΣ ΣΤΙΣ ΣΥΝΟΛΙΚΕΣ ΜΑΕ")</f>
        <v>Ο.Κ.</v>
      </c>
      <c r="M115" s="156"/>
      <c r="N115" s="156"/>
      <c r="O115" s="157"/>
    </row>
    <row r="116" spans="11:15" ht="11.25">
      <c r="K116" s="80" t="s">
        <v>584</v>
      </c>
      <c r="L116" s="158" t="str">
        <f>IF(P29+P66+P80+I97='ΣΧΕΔΙΟ ΔΡΑΣΗΣ (1)'!H37+'ΣΧΕΔΙΟ ΔΡΑΣΗΣ (1)'!H38,"Ο.Κ.","ΛΑΘΟΣ ΣΤΙΣ ΜΑΕ ΣΥΜΒΑΤΙΚΗΣ ΠΑΡΑΓΩΓΗΣ")</f>
        <v>Ο.Κ.</v>
      </c>
      <c r="M116" s="158"/>
      <c r="N116" s="158"/>
      <c r="O116" s="157"/>
    </row>
    <row r="117" spans="11:15" ht="11.25">
      <c r="K117" s="80" t="s">
        <v>585</v>
      </c>
      <c r="L117" s="472" t="str">
        <f>IF(Q29+Q66+Q80='ΣΧΕΔΙΟ ΔΡΑΣΗΣ (1)'!H39+'ΣΧΕΔΙΟ ΔΡΑΣΗΣ (1)'!H40,"Ο.Κ.","ΛΑΘΟΣ ΣΤΙΣ ΜΑΕ ΒΙΟΛΟΓ. ΠΡΟΪOΝΤΩΝ/Ο.Δ.")</f>
        <v>Ο.Κ.</v>
      </c>
      <c r="M117" s="472"/>
      <c r="N117" s="472"/>
      <c r="O117" s="157"/>
    </row>
    <row r="118" spans="11:15" ht="11.25">
      <c r="K118" s="80" t="s">
        <v>587</v>
      </c>
      <c r="L118" s="158" t="str">
        <f>IF(O29+O66='ΣΧΕΔΙΟ ΔΡΑΣΗΣ (1)'!H33,"Ο.Κ","ΛΑΘΟΣ ΣΤΙΣ ΜΑΕ ΦΥΤΙΚΗΣ ΠΑΡΑΓΩΓΗΣ")</f>
        <v>Ο.Κ</v>
      </c>
      <c r="M118" s="158"/>
      <c r="N118" s="158"/>
      <c r="O118" s="157"/>
    </row>
    <row r="119" spans="11:15" ht="11.25">
      <c r="K119" s="80" t="s">
        <v>588</v>
      </c>
      <c r="L119" s="158" t="str">
        <f>IF(O80='ΣΧΕΔΙΟ ΔΡΑΣΗΣ (1)'!H32,"Ο.Κ.","ΛΑΘΟΣ ΣΤΙΣ ΜΑΕ ΖΩΙΚΗΣ ΠΑΡΑΓΩΓΗΣ")</f>
        <v>Ο.Κ.</v>
      </c>
      <c r="M119" s="157"/>
      <c r="N119" s="157"/>
      <c r="O119" s="157"/>
    </row>
    <row r="120" spans="11:12" ht="11.25">
      <c r="K120" s="80" t="s">
        <v>589</v>
      </c>
      <c r="L120" s="158" t="str">
        <f>IF(I97='ΣΧΕΔΙΟ ΔΡΑΣΗΣ (1)'!H34,"Ο.Κ.","ΛΑΘΟΣ ΣΤΙΣ ΜΑΕ ΜΕΛΙΣΣΟΚΟΜΙΑΣ")</f>
        <v>Ο.Κ.</v>
      </c>
    </row>
  </sheetData>
  <sheetProtection password="E8B1" sheet="1" objects="1" scenarios="1" selectLockedCells="1"/>
  <mergeCells count="140">
    <mergeCell ref="B100:F100"/>
    <mergeCell ref="E74:F74"/>
    <mergeCell ref="E75:F75"/>
    <mergeCell ref="E76:F76"/>
    <mergeCell ref="E84:F85"/>
    <mergeCell ref="E97:F97"/>
    <mergeCell ref="E77:F77"/>
    <mergeCell ref="E78:F78"/>
    <mergeCell ref="E79:F79"/>
    <mergeCell ref="B82:H82"/>
    <mergeCell ref="L108:M108"/>
    <mergeCell ref="E109:F109"/>
    <mergeCell ref="G109:H109"/>
    <mergeCell ref="E108:F108"/>
    <mergeCell ref="G108:H108"/>
    <mergeCell ref="J108:K108"/>
    <mergeCell ref="L109:M109"/>
    <mergeCell ref="N113:O113"/>
    <mergeCell ref="L104:M104"/>
    <mergeCell ref="J107:K107"/>
    <mergeCell ref="J109:K109"/>
    <mergeCell ref="J111:K111"/>
    <mergeCell ref="J113:K113"/>
    <mergeCell ref="N111:O111"/>
    <mergeCell ref="N112:O112"/>
    <mergeCell ref="L113:M113"/>
    <mergeCell ref="L107:M107"/>
    <mergeCell ref="B109:D109"/>
    <mergeCell ref="E111:F111"/>
    <mergeCell ref="B113:D113"/>
    <mergeCell ref="E113:F113"/>
    <mergeCell ref="B110:D110"/>
    <mergeCell ref="E110:F110"/>
    <mergeCell ref="B112:D112"/>
    <mergeCell ref="E112:F112"/>
    <mergeCell ref="B111:D111"/>
    <mergeCell ref="G113:H113"/>
    <mergeCell ref="L110:M110"/>
    <mergeCell ref="G111:H111"/>
    <mergeCell ref="N110:O110"/>
    <mergeCell ref="G110:H110"/>
    <mergeCell ref="J110:K110"/>
    <mergeCell ref="L111:M111"/>
    <mergeCell ref="G112:H112"/>
    <mergeCell ref="J112:K112"/>
    <mergeCell ref="L112:M112"/>
    <mergeCell ref="N109:O109"/>
    <mergeCell ref="N106:O106"/>
    <mergeCell ref="N108:O108"/>
    <mergeCell ref="B107:D107"/>
    <mergeCell ref="E107:F107"/>
    <mergeCell ref="G107:H107"/>
    <mergeCell ref="B106:D106"/>
    <mergeCell ref="E106:F106"/>
    <mergeCell ref="G106:H106"/>
    <mergeCell ref="J106:K106"/>
    <mergeCell ref="B108:D108"/>
    <mergeCell ref="L105:M105"/>
    <mergeCell ref="N105:O105"/>
    <mergeCell ref="G104:H104"/>
    <mergeCell ref="B105:D105"/>
    <mergeCell ref="E105:F105"/>
    <mergeCell ref="G105:H105"/>
    <mergeCell ref="N107:O107"/>
    <mergeCell ref="L106:M106"/>
    <mergeCell ref="J105:K105"/>
    <mergeCell ref="L102:M102"/>
    <mergeCell ref="J103:K103"/>
    <mergeCell ref="L103:M103"/>
    <mergeCell ref="J104:K104"/>
    <mergeCell ref="E101:F102"/>
    <mergeCell ref="E103:F103"/>
    <mergeCell ref="E104:F104"/>
    <mergeCell ref="B101:D102"/>
    <mergeCell ref="B103:D103"/>
    <mergeCell ref="B104:D104"/>
    <mergeCell ref="L117:N117"/>
    <mergeCell ref="I84:I85"/>
    <mergeCell ref="G102:H102"/>
    <mergeCell ref="G101:I101"/>
    <mergeCell ref="G103:H103"/>
    <mergeCell ref="J101:M101"/>
    <mergeCell ref="N101:O102"/>
    <mergeCell ref="N103:O103"/>
    <mergeCell ref="N104:O104"/>
    <mergeCell ref="J102:K102"/>
    <mergeCell ref="E88:F88"/>
    <mergeCell ref="E93:F93"/>
    <mergeCell ref="E80:F80"/>
    <mergeCell ref="E73:F73"/>
    <mergeCell ref="E89:F89"/>
    <mergeCell ref="E90:F90"/>
    <mergeCell ref="E91:F91"/>
    <mergeCell ref="E92:F92"/>
    <mergeCell ref="Q84:Q85"/>
    <mergeCell ref="A1:Q1"/>
    <mergeCell ref="G6:H6"/>
    <mergeCell ref="B33:B34"/>
    <mergeCell ref="A2:Q2"/>
    <mergeCell ref="B29:D29"/>
    <mergeCell ref="B6:B7"/>
    <mergeCell ref="G33:I33"/>
    <mergeCell ref="L6:N6"/>
    <mergeCell ref="E6:F6"/>
    <mergeCell ref="N84:N85"/>
    <mergeCell ref="O70:Q70"/>
    <mergeCell ref="E95:F95"/>
    <mergeCell ref="B97:D97"/>
    <mergeCell ref="G84:H84"/>
    <mergeCell ref="E72:F72"/>
    <mergeCell ref="E96:F96"/>
    <mergeCell ref="E94:F94"/>
    <mergeCell ref="E86:F86"/>
    <mergeCell ref="E87:F87"/>
    <mergeCell ref="P84:P85"/>
    <mergeCell ref="L70:N70"/>
    <mergeCell ref="G29:H29"/>
    <mergeCell ref="G66:H66"/>
    <mergeCell ref="L33:N33"/>
    <mergeCell ref="G70:H70"/>
    <mergeCell ref="O33:Q33"/>
    <mergeCell ref="O84:O85"/>
    <mergeCell ref="K84:K85"/>
    <mergeCell ref="L84:M84"/>
    <mergeCell ref="E70:F71"/>
    <mergeCell ref="C84:D84"/>
    <mergeCell ref="C70:D70"/>
    <mergeCell ref="B70:B71"/>
    <mergeCell ref="B84:B85"/>
    <mergeCell ref="B80:D80"/>
    <mergeCell ref="A3:Q3"/>
    <mergeCell ref="B31:D31"/>
    <mergeCell ref="B68:D68"/>
    <mergeCell ref="B66:D66"/>
    <mergeCell ref="I6:I7"/>
    <mergeCell ref="O6:Q6"/>
    <mergeCell ref="C6:D6"/>
    <mergeCell ref="E33:F33"/>
    <mergeCell ref="B4:D4"/>
    <mergeCell ref="C33:D33"/>
  </mergeCells>
  <printOptions horizontalCentered="1"/>
  <pageMargins left="0.3937007874015748" right="0.31496062992125984" top="0.1968503937007874" bottom="0.1968503937007874" header="0.1968503937007874" footer="0.15748031496062992"/>
  <pageSetup firstPageNumber="10" useFirstPageNumber="1" horizontalDpi="300" verticalDpi="300" orientation="landscape" paperSize="9" scale="62" r:id="rId1"/>
  <headerFooter alignWithMargins="0">
    <oddFooter>&amp;L&amp;"Arial,Πλάγια"&amp;8Πριμοδότηση πρώτης εγκατάστασης 
Νέων Γεωργών, 2000-2006&amp;C&amp;8ΠΑΡΑΡΤΗΜΑ ΙΙ&amp;R&amp;"Arial,Έντονα Πλάγια"&amp;8&amp;P</oddFooter>
  </headerFooter>
  <rowBreaks count="3" manualBreakCount="3">
    <brk id="30" max="16" man="1"/>
    <brk id="67" max="16" man="1"/>
    <brk id="98" max="16" man="1"/>
  </rowBreaks>
  <colBreaks count="1" manualBreakCount="1">
    <brk id="17" max="65535" man="1"/>
  </colBreaks>
</worksheet>
</file>

<file path=xl/worksheets/sheet9.xml><?xml version="1.0" encoding="utf-8"?>
<worksheet xmlns="http://schemas.openxmlformats.org/spreadsheetml/2006/main" xmlns:r="http://schemas.openxmlformats.org/officeDocument/2006/relationships">
  <sheetPr codeName="Φύλλο7"/>
  <dimension ref="A1:W122"/>
  <sheetViews>
    <sheetView showGridLines="0" showRowColHeaders="0" showZeros="0" view="pageBreakPreview" zoomScaleSheetLayoutView="100" workbookViewId="0" topLeftCell="A9">
      <selection activeCell="B31" sqref="B31"/>
    </sheetView>
  </sheetViews>
  <sheetFormatPr defaultColWidth="9.140625" defaultRowHeight="12.75"/>
  <cols>
    <col min="1" max="1" width="2.7109375" style="121" customWidth="1"/>
    <col min="2" max="2" width="4.140625" style="121" customWidth="1"/>
    <col min="3" max="3" width="32.57421875" style="121" customWidth="1"/>
    <col min="4" max="4" width="6.28125" style="121" customWidth="1"/>
    <col min="5" max="5" width="8.140625" style="121" customWidth="1"/>
    <col min="6" max="6" width="5.8515625" style="121" customWidth="1"/>
    <col min="7" max="7" width="7.7109375" style="121" customWidth="1"/>
    <col min="8" max="8" width="10.7109375" style="121" customWidth="1"/>
    <col min="9" max="9" width="9.140625" style="121" customWidth="1"/>
    <col min="10" max="10" width="12.421875" style="121" customWidth="1"/>
    <col min="11" max="14" width="6.57421875" style="121" customWidth="1"/>
    <col min="15" max="16" width="9.140625" style="121" customWidth="1"/>
    <col min="17" max="17" width="0" style="121" hidden="1" customWidth="1"/>
    <col min="18" max="18" width="9.140625" style="121" hidden="1" customWidth="1"/>
    <col min="19" max="20" width="9.140625" style="121" customWidth="1"/>
    <col min="21" max="21" width="0" style="121" hidden="1" customWidth="1"/>
    <col min="22" max="23" width="9.140625" style="159" hidden="1" customWidth="1"/>
    <col min="24" max="16384" width="9.140625" style="121" customWidth="1"/>
  </cols>
  <sheetData>
    <row r="1" spans="1:23" ht="15">
      <c r="A1" s="534" t="s">
        <v>85</v>
      </c>
      <c r="B1" s="534"/>
      <c r="C1" s="534"/>
      <c r="D1" s="534"/>
      <c r="E1" s="534"/>
      <c r="F1" s="534"/>
      <c r="G1" s="534"/>
      <c r="H1" s="534"/>
      <c r="I1" s="534"/>
      <c r="J1" s="534"/>
      <c r="K1" s="534"/>
      <c r="L1" s="534"/>
      <c r="M1" s="534"/>
      <c r="N1" s="534"/>
      <c r="V1" s="159" t="s">
        <v>442</v>
      </c>
      <c r="W1" s="159" t="s">
        <v>443</v>
      </c>
    </row>
    <row r="2" spans="1:23" ht="15">
      <c r="A2" s="534" t="s">
        <v>113</v>
      </c>
      <c r="B2" s="534"/>
      <c r="C2" s="534"/>
      <c r="D2" s="534"/>
      <c r="E2" s="534"/>
      <c r="F2" s="534"/>
      <c r="G2" s="534"/>
      <c r="H2" s="534"/>
      <c r="I2" s="534"/>
      <c r="J2" s="534"/>
      <c r="K2" s="534"/>
      <c r="L2" s="534"/>
      <c r="M2" s="534"/>
      <c r="N2" s="534"/>
      <c r="V2" s="159" t="s">
        <v>444</v>
      </c>
      <c r="W2" s="159" t="s">
        <v>445</v>
      </c>
    </row>
    <row r="3" spans="22:23" ht="4.5" customHeight="1">
      <c r="V3" s="159" t="s">
        <v>446</v>
      </c>
      <c r="W3" s="159" t="s">
        <v>447</v>
      </c>
    </row>
    <row r="4" spans="1:23" ht="13.5" thickBot="1">
      <c r="A4" s="160" t="s">
        <v>86</v>
      </c>
      <c r="B4" s="161"/>
      <c r="C4" s="161"/>
      <c r="D4" s="161"/>
      <c r="E4" s="161"/>
      <c r="F4" s="161"/>
      <c r="G4" s="161"/>
      <c r="H4" s="161"/>
      <c r="I4" s="161"/>
      <c r="V4" s="159" t="s">
        <v>448</v>
      </c>
      <c r="W4" s="159" t="s">
        <v>449</v>
      </c>
    </row>
    <row r="5" spans="1:23" ht="15.75" thickBot="1">
      <c r="A5" s="160"/>
      <c r="B5" s="161"/>
      <c r="C5" s="161"/>
      <c r="D5" s="161"/>
      <c r="E5" s="161"/>
      <c r="F5" s="161"/>
      <c r="G5" s="161"/>
      <c r="H5" s="161"/>
      <c r="I5" s="161" t="s">
        <v>230</v>
      </c>
      <c r="K5" s="503"/>
      <c r="L5" s="504"/>
      <c r="M5" s="504"/>
      <c r="N5" s="505"/>
      <c r="V5" s="159" t="s">
        <v>450</v>
      </c>
      <c r="W5" s="159" t="s">
        <v>451</v>
      </c>
    </row>
    <row r="6" spans="1:23" ht="12.75">
      <c r="A6" s="160"/>
      <c r="B6" s="161"/>
      <c r="C6" s="161"/>
      <c r="D6" s="161"/>
      <c r="E6" s="161"/>
      <c r="F6" s="161"/>
      <c r="G6" s="161"/>
      <c r="H6" s="161"/>
      <c r="I6" s="161"/>
      <c r="K6" s="162"/>
      <c r="L6" s="163"/>
      <c r="M6" s="163"/>
      <c r="N6" s="164">
        <f>IF(K5&gt;0,VLOOKUP(K5,V1:W102,2,FALSE),"")</f>
      </c>
      <c r="V6" s="159" t="s">
        <v>452</v>
      </c>
      <c r="W6" s="159" t="s">
        <v>453</v>
      </c>
    </row>
    <row r="7" spans="1:23" ht="12.75">
      <c r="A7" s="160"/>
      <c r="B7" s="161"/>
      <c r="C7" s="161"/>
      <c r="D7" s="161"/>
      <c r="E7" s="161"/>
      <c r="F7" s="161"/>
      <c r="G7" s="161"/>
      <c r="H7" s="161"/>
      <c r="I7" s="161"/>
      <c r="K7" s="162" t="str">
        <f>IF(K5="","ΣΥΜΠΛΗΡΩΣΤΕ ΤΟΝ ΚΩΔΙΚΟ ΤΟΠ","")</f>
        <v>ΣΥΜΠΛΗΡΩΣΤΕ ΤΟΝ ΚΩΔΙΚΟ ΤΟΠ</v>
      </c>
      <c r="L7" s="163"/>
      <c r="M7" s="163"/>
      <c r="V7" s="159" t="s">
        <v>454</v>
      </c>
      <c r="W7" s="159" t="s">
        <v>455</v>
      </c>
    </row>
    <row r="8" spans="1:23" s="165" customFormat="1" ht="15.75" customHeight="1">
      <c r="A8" s="131" t="s">
        <v>124</v>
      </c>
      <c r="B8" s="521" t="s">
        <v>134</v>
      </c>
      <c r="C8" s="521"/>
      <c r="D8" s="521"/>
      <c r="E8" s="521"/>
      <c r="F8" s="521"/>
      <c r="G8" s="521"/>
      <c r="H8" s="521"/>
      <c r="I8" s="521"/>
      <c r="J8" s="521"/>
      <c r="K8" s="521"/>
      <c r="L8" s="521"/>
      <c r="M8" s="521"/>
      <c r="N8" s="521"/>
      <c r="V8" s="159" t="s">
        <v>456</v>
      </c>
      <c r="W8" s="159" t="s">
        <v>457</v>
      </c>
    </row>
    <row r="9" spans="22:23" s="143" customFormat="1" ht="4.5" customHeight="1">
      <c r="V9" s="159" t="s">
        <v>458</v>
      </c>
      <c r="W9" s="159" t="s">
        <v>459</v>
      </c>
    </row>
    <row r="10" spans="2:23" s="143" customFormat="1" ht="12.75" customHeight="1">
      <c r="B10" s="409" t="s">
        <v>9</v>
      </c>
      <c r="C10" s="409" t="s">
        <v>53</v>
      </c>
      <c r="D10" s="481" t="s">
        <v>114</v>
      </c>
      <c r="E10" s="482"/>
      <c r="F10" s="481" t="s">
        <v>122</v>
      </c>
      <c r="G10" s="482"/>
      <c r="H10" s="409" t="s">
        <v>156</v>
      </c>
      <c r="I10" s="409" t="s">
        <v>123</v>
      </c>
      <c r="J10" s="409" t="s">
        <v>148</v>
      </c>
      <c r="K10" s="481" t="s">
        <v>149</v>
      </c>
      <c r="L10" s="482"/>
      <c r="M10" s="481" t="s">
        <v>150</v>
      </c>
      <c r="N10" s="482"/>
      <c r="O10" s="538"/>
      <c r="P10" s="538"/>
      <c r="Q10" s="538"/>
      <c r="V10" s="159" t="s">
        <v>460</v>
      </c>
      <c r="W10" s="159" t="s">
        <v>461</v>
      </c>
    </row>
    <row r="11" spans="2:23" s="143" customFormat="1" ht="46.5" customHeight="1">
      <c r="B11" s="411"/>
      <c r="C11" s="411"/>
      <c r="D11" s="483"/>
      <c r="E11" s="484"/>
      <c r="F11" s="483"/>
      <c r="G11" s="484"/>
      <c r="H11" s="411"/>
      <c r="I11" s="411"/>
      <c r="J11" s="411"/>
      <c r="K11" s="483"/>
      <c r="L11" s="484"/>
      <c r="M11" s="483"/>
      <c r="N11" s="484"/>
      <c r="O11" s="538"/>
      <c r="P11" s="538"/>
      <c r="Q11" s="538"/>
      <c r="V11" s="159" t="s">
        <v>462</v>
      </c>
      <c r="W11" s="159" t="s">
        <v>463</v>
      </c>
    </row>
    <row r="12" spans="2:23" ht="15" customHeight="1">
      <c r="B12" s="145">
        <v>1</v>
      </c>
      <c r="C12" s="145">
        <v>2</v>
      </c>
      <c r="D12" s="477">
        <v>3</v>
      </c>
      <c r="E12" s="478"/>
      <c r="F12" s="477">
        <v>4</v>
      </c>
      <c r="G12" s="478"/>
      <c r="H12" s="145" t="s">
        <v>159</v>
      </c>
      <c r="I12" s="145">
        <v>6</v>
      </c>
      <c r="J12" s="145" t="s">
        <v>160</v>
      </c>
      <c r="K12" s="477">
        <v>8</v>
      </c>
      <c r="L12" s="478"/>
      <c r="M12" s="477" t="s">
        <v>161</v>
      </c>
      <c r="N12" s="478"/>
      <c r="O12" s="166"/>
      <c r="P12" s="166"/>
      <c r="Q12" s="166"/>
      <c r="V12" s="159" t="s">
        <v>464</v>
      </c>
      <c r="W12" s="159" t="s">
        <v>465</v>
      </c>
    </row>
    <row r="13" spans="2:23" ht="27.75" customHeight="1">
      <c r="B13" s="35"/>
      <c r="C13" s="35"/>
      <c r="D13" s="501"/>
      <c r="E13" s="502"/>
      <c r="F13" s="501"/>
      <c r="G13" s="502"/>
      <c r="H13" s="260">
        <f>ROUND(ROUND(D13,2)*ROUND(F13,2),2)</f>
        <v>0</v>
      </c>
      <c r="I13" s="261"/>
      <c r="J13" s="260">
        <f>ROUND(ROUND(H13,2)*ROUND(I13,2),2)</f>
        <v>0</v>
      </c>
      <c r="K13" s="501"/>
      <c r="L13" s="502"/>
      <c r="M13" s="499">
        <f aca="true" t="shared" si="0" ref="M13:M18">ROUND(J13,2)+ROUND(K13,2)</f>
        <v>0</v>
      </c>
      <c r="N13" s="500"/>
      <c r="O13" s="167"/>
      <c r="P13" s="167"/>
      <c r="Q13" s="167"/>
      <c r="V13" s="159" t="s">
        <v>466</v>
      </c>
      <c r="W13" s="159" t="s">
        <v>467</v>
      </c>
    </row>
    <row r="14" spans="2:17" ht="27.75" customHeight="1">
      <c r="B14" s="35"/>
      <c r="C14" s="35"/>
      <c r="D14" s="501"/>
      <c r="E14" s="502"/>
      <c r="F14" s="501"/>
      <c r="G14" s="502"/>
      <c r="H14" s="260">
        <f aca="true" t="shared" si="1" ref="H14:H19">ROUND(ROUND(D14,2)*ROUND(F14,2),2)</f>
        <v>0</v>
      </c>
      <c r="I14" s="261"/>
      <c r="J14" s="260">
        <f aca="true" t="shared" si="2" ref="J14:J19">ROUND(ROUND(H14,2)*ROUND(I14,2),2)</f>
        <v>0</v>
      </c>
      <c r="K14" s="501"/>
      <c r="L14" s="502"/>
      <c r="M14" s="499">
        <f t="shared" si="0"/>
        <v>0</v>
      </c>
      <c r="N14" s="500"/>
      <c r="O14" s="167"/>
      <c r="P14" s="167"/>
      <c r="Q14" s="167"/>
    </row>
    <row r="15" spans="2:17" ht="27.75" customHeight="1">
      <c r="B15" s="35"/>
      <c r="C15" s="35"/>
      <c r="D15" s="501"/>
      <c r="E15" s="502"/>
      <c r="F15" s="501"/>
      <c r="G15" s="502"/>
      <c r="H15" s="260">
        <f t="shared" si="1"/>
        <v>0</v>
      </c>
      <c r="I15" s="261"/>
      <c r="J15" s="260">
        <f t="shared" si="2"/>
        <v>0</v>
      </c>
      <c r="K15" s="501"/>
      <c r="L15" s="502"/>
      <c r="M15" s="499">
        <f t="shared" si="0"/>
        <v>0</v>
      </c>
      <c r="N15" s="500"/>
      <c r="O15" s="167"/>
      <c r="P15" s="167"/>
      <c r="Q15" s="167"/>
    </row>
    <row r="16" spans="2:17" ht="27.75" customHeight="1">
      <c r="B16" s="35"/>
      <c r="C16" s="35"/>
      <c r="D16" s="501"/>
      <c r="E16" s="502"/>
      <c r="F16" s="501"/>
      <c r="G16" s="502"/>
      <c r="H16" s="260">
        <f t="shared" si="1"/>
        <v>0</v>
      </c>
      <c r="I16" s="261"/>
      <c r="J16" s="260">
        <f t="shared" si="2"/>
        <v>0</v>
      </c>
      <c r="K16" s="501"/>
      <c r="L16" s="502"/>
      <c r="M16" s="499">
        <f t="shared" si="0"/>
        <v>0</v>
      </c>
      <c r="N16" s="500"/>
      <c r="O16" s="167"/>
      <c r="P16" s="167"/>
      <c r="Q16" s="167"/>
    </row>
    <row r="17" spans="2:17" ht="27.75" customHeight="1">
      <c r="B17" s="35"/>
      <c r="C17" s="35"/>
      <c r="D17" s="501"/>
      <c r="E17" s="502"/>
      <c r="F17" s="501"/>
      <c r="G17" s="502"/>
      <c r="H17" s="260">
        <f t="shared" si="1"/>
        <v>0</v>
      </c>
      <c r="I17" s="261"/>
      <c r="J17" s="260">
        <f t="shared" si="2"/>
        <v>0</v>
      </c>
      <c r="K17" s="501"/>
      <c r="L17" s="502"/>
      <c r="M17" s="499">
        <f t="shared" si="0"/>
        <v>0</v>
      </c>
      <c r="N17" s="500"/>
      <c r="O17" s="167"/>
      <c r="P17" s="167"/>
      <c r="Q17" s="167"/>
    </row>
    <row r="18" spans="2:17" ht="27.75" customHeight="1">
      <c r="B18" s="35"/>
      <c r="C18" s="35"/>
      <c r="D18" s="501"/>
      <c r="E18" s="502"/>
      <c r="F18" s="501"/>
      <c r="G18" s="502"/>
      <c r="H18" s="260">
        <f t="shared" si="1"/>
        <v>0</v>
      </c>
      <c r="I18" s="261"/>
      <c r="J18" s="260">
        <f t="shared" si="2"/>
        <v>0</v>
      </c>
      <c r="K18" s="501"/>
      <c r="L18" s="502"/>
      <c r="M18" s="499">
        <f t="shared" si="0"/>
        <v>0</v>
      </c>
      <c r="N18" s="500"/>
      <c r="O18" s="167"/>
      <c r="P18" s="167"/>
      <c r="Q18" s="167"/>
    </row>
    <row r="19" spans="2:23" ht="27.75" customHeight="1">
      <c r="B19" s="35"/>
      <c r="C19" s="35"/>
      <c r="D19" s="501"/>
      <c r="E19" s="502"/>
      <c r="F19" s="501"/>
      <c r="G19" s="502"/>
      <c r="H19" s="260">
        <f t="shared" si="1"/>
        <v>0</v>
      </c>
      <c r="I19" s="261"/>
      <c r="J19" s="260">
        <f t="shared" si="2"/>
        <v>0</v>
      </c>
      <c r="K19" s="501"/>
      <c r="L19" s="502"/>
      <c r="M19" s="499">
        <f aca="true" t="shared" si="3" ref="M19:M42">ROUND(J19,2)+ROUND(K19,2)</f>
        <v>0</v>
      </c>
      <c r="N19" s="500"/>
      <c r="O19" s="167"/>
      <c r="P19" s="167"/>
      <c r="Q19" s="167"/>
      <c r="V19" s="159" t="s">
        <v>468</v>
      </c>
      <c r="W19" s="159" t="s">
        <v>469</v>
      </c>
    </row>
    <row r="20" spans="2:23" ht="27.75" customHeight="1">
      <c r="B20" s="35"/>
      <c r="C20" s="35"/>
      <c r="D20" s="501"/>
      <c r="E20" s="502"/>
      <c r="F20" s="501"/>
      <c r="G20" s="502"/>
      <c r="H20" s="260">
        <f>ROUND(ROUND(D20,2)*ROUND(F20,2),2)</f>
        <v>0</v>
      </c>
      <c r="I20" s="261"/>
      <c r="J20" s="260">
        <f>ROUND(ROUND(H20,2)*ROUND(I20,2),2)</f>
        <v>0</v>
      </c>
      <c r="K20" s="501"/>
      <c r="L20" s="502"/>
      <c r="M20" s="499">
        <f>ROUND(J20,2)+ROUND(K20,2)</f>
        <v>0</v>
      </c>
      <c r="N20" s="500"/>
      <c r="O20" s="167"/>
      <c r="P20" s="167"/>
      <c r="Q20" s="167"/>
      <c r="V20" s="159" t="s">
        <v>468</v>
      </c>
      <c r="W20" s="159" t="s">
        <v>469</v>
      </c>
    </row>
    <row r="21" spans="2:17" ht="27.75" customHeight="1">
      <c r="B21" s="35"/>
      <c r="C21" s="35"/>
      <c r="D21" s="501"/>
      <c r="E21" s="502"/>
      <c r="F21" s="501"/>
      <c r="G21" s="502"/>
      <c r="H21" s="260">
        <f>ROUND(ROUND(D21,2)*ROUND(F21,2),2)</f>
        <v>0</v>
      </c>
      <c r="I21" s="261"/>
      <c r="J21" s="260">
        <f aca="true" t="shared" si="4" ref="J21:J42">ROUND(ROUND(H21,2)*ROUND(I21,2),2)</f>
        <v>0</v>
      </c>
      <c r="K21" s="501"/>
      <c r="L21" s="502"/>
      <c r="M21" s="499">
        <f aca="true" t="shared" si="5" ref="M21:M30">ROUND(J21,2)+ROUND(K21,2)</f>
        <v>0</v>
      </c>
      <c r="N21" s="500"/>
      <c r="O21" s="167"/>
      <c r="P21" s="167"/>
      <c r="Q21" s="167"/>
    </row>
    <row r="22" spans="2:17" ht="27.75" customHeight="1">
      <c r="B22" s="35"/>
      <c r="C22" s="35"/>
      <c r="D22" s="501"/>
      <c r="E22" s="502"/>
      <c r="F22" s="501"/>
      <c r="G22" s="502"/>
      <c r="H22" s="260">
        <f aca="true" t="shared" si="6" ref="H22:H29">ROUND(ROUND(D22,2)*ROUND(F22,2),2)</f>
        <v>0</v>
      </c>
      <c r="I22" s="261"/>
      <c r="J22" s="260">
        <f t="shared" si="4"/>
        <v>0</v>
      </c>
      <c r="K22" s="501"/>
      <c r="L22" s="502"/>
      <c r="M22" s="499">
        <f t="shared" si="5"/>
        <v>0</v>
      </c>
      <c r="N22" s="500"/>
      <c r="O22" s="167"/>
      <c r="P22" s="167"/>
      <c r="Q22" s="167"/>
    </row>
    <row r="23" spans="2:17" ht="27.75" customHeight="1">
      <c r="B23" s="35"/>
      <c r="C23" s="35"/>
      <c r="D23" s="501"/>
      <c r="E23" s="502"/>
      <c r="F23" s="501"/>
      <c r="G23" s="502"/>
      <c r="H23" s="260">
        <f t="shared" si="6"/>
        <v>0</v>
      </c>
      <c r="I23" s="261"/>
      <c r="J23" s="260">
        <f t="shared" si="4"/>
        <v>0</v>
      </c>
      <c r="K23" s="501"/>
      <c r="L23" s="502"/>
      <c r="M23" s="499">
        <f t="shared" si="5"/>
        <v>0</v>
      </c>
      <c r="N23" s="500"/>
      <c r="O23" s="167"/>
      <c r="P23" s="167"/>
      <c r="Q23" s="167"/>
    </row>
    <row r="24" spans="2:17" ht="27.75" customHeight="1">
      <c r="B24" s="35"/>
      <c r="C24" s="35"/>
      <c r="D24" s="501"/>
      <c r="E24" s="502"/>
      <c r="F24" s="501"/>
      <c r="G24" s="502"/>
      <c r="H24" s="260">
        <f t="shared" si="6"/>
        <v>0</v>
      </c>
      <c r="I24" s="261"/>
      <c r="J24" s="260">
        <f t="shared" si="4"/>
        <v>0</v>
      </c>
      <c r="K24" s="501"/>
      <c r="L24" s="502"/>
      <c r="M24" s="499">
        <f t="shared" si="5"/>
        <v>0</v>
      </c>
      <c r="N24" s="500"/>
      <c r="O24" s="167"/>
      <c r="P24" s="167"/>
      <c r="Q24" s="167"/>
    </row>
    <row r="25" spans="2:17" ht="27.75" customHeight="1">
      <c r="B25" s="35"/>
      <c r="C25" s="35"/>
      <c r="D25" s="501"/>
      <c r="E25" s="502"/>
      <c r="F25" s="501"/>
      <c r="G25" s="502"/>
      <c r="H25" s="260">
        <f t="shared" si="6"/>
        <v>0</v>
      </c>
      <c r="I25" s="261"/>
      <c r="J25" s="260">
        <f t="shared" si="4"/>
        <v>0</v>
      </c>
      <c r="K25" s="501"/>
      <c r="L25" s="502"/>
      <c r="M25" s="499">
        <f t="shared" si="5"/>
        <v>0</v>
      </c>
      <c r="N25" s="500"/>
      <c r="O25" s="167"/>
      <c r="P25" s="167"/>
      <c r="Q25" s="167"/>
    </row>
    <row r="26" spans="2:17" ht="27.75" customHeight="1">
      <c r="B26" s="35"/>
      <c r="C26" s="35"/>
      <c r="D26" s="501"/>
      <c r="E26" s="502"/>
      <c r="F26" s="501"/>
      <c r="G26" s="502"/>
      <c r="H26" s="260">
        <f t="shared" si="6"/>
        <v>0</v>
      </c>
      <c r="I26" s="261"/>
      <c r="J26" s="260">
        <f t="shared" si="4"/>
        <v>0</v>
      </c>
      <c r="K26" s="501"/>
      <c r="L26" s="502"/>
      <c r="M26" s="499">
        <f t="shared" si="5"/>
        <v>0</v>
      </c>
      <c r="N26" s="500"/>
      <c r="O26" s="167"/>
      <c r="P26" s="167"/>
      <c r="Q26" s="167"/>
    </row>
    <row r="27" spans="2:17" ht="27.75" customHeight="1">
      <c r="B27" s="35"/>
      <c r="C27" s="35"/>
      <c r="D27" s="501"/>
      <c r="E27" s="502"/>
      <c r="F27" s="501"/>
      <c r="G27" s="502"/>
      <c r="H27" s="260">
        <f t="shared" si="6"/>
        <v>0</v>
      </c>
      <c r="I27" s="261"/>
      <c r="J27" s="260">
        <f t="shared" si="4"/>
        <v>0</v>
      </c>
      <c r="K27" s="501"/>
      <c r="L27" s="502"/>
      <c r="M27" s="499">
        <f t="shared" si="5"/>
        <v>0</v>
      </c>
      <c r="N27" s="500"/>
      <c r="O27" s="167"/>
      <c r="P27" s="167"/>
      <c r="Q27" s="167"/>
    </row>
    <row r="28" spans="2:17" ht="27.75" customHeight="1">
      <c r="B28" s="35"/>
      <c r="C28" s="35"/>
      <c r="D28" s="501"/>
      <c r="E28" s="502"/>
      <c r="F28" s="501"/>
      <c r="G28" s="502"/>
      <c r="H28" s="260">
        <f t="shared" si="6"/>
        <v>0</v>
      </c>
      <c r="I28" s="261"/>
      <c r="J28" s="260">
        <f t="shared" si="4"/>
        <v>0</v>
      </c>
      <c r="K28" s="501"/>
      <c r="L28" s="502"/>
      <c r="M28" s="499">
        <f t="shared" si="5"/>
        <v>0</v>
      </c>
      <c r="N28" s="500"/>
      <c r="O28" s="167"/>
      <c r="P28" s="167"/>
      <c r="Q28" s="167"/>
    </row>
    <row r="29" spans="2:17" ht="27.75" customHeight="1">
      <c r="B29" s="35"/>
      <c r="C29" s="35"/>
      <c r="D29" s="501"/>
      <c r="E29" s="502"/>
      <c r="F29" s="501"/>
      <c r="G29" s="502"/>
      <c r="H29" s="260">
        <f t="shared" si="6"/>
        <v>0</v>
      </c>
      <c r="I29" s="261"/>
      <c r="J29" s="260">
        <f t="shared" si="4"/>
        <v>0</v>
      </c>
      <c r="K29" s="501"/>
      <c r="L29" s="502"/>
      <c r="M29" s="499">
        <f t="shared" si="5"/>
        <v>0</v>
      </c>
      <c r="N29" s="500"/>
      <c r="O29" s="167"/>
      <c r="P29" s="167"/>
      <c r="Q29" s="167"/>
    </row>
    <row r="30" spans="2:23" ht="27.75" customHeight="1">
      <c r="B30" s="35"/>
      <c r="C30" s="35"/>
      <c r="D30" s="501"/>
      <c r="E30" s="502"/>
      <c r="F30" s="501"/>
      <c r="G30" s="502"/>
      <c r="H30" s="260">
        <f aca="true" t="shared" si="7" ref="H30:H42">ROUND(ROUND(D30,2)*ROUND(F30,2),2)</f>
        <v>0</v>
      </c>
      <c r="I30" s="261"/>
      <c r="J30" s="260">
        <f t="shared" si="4"/>
        <v>0</v>
      </c>
      <c r="K30" s="501"/>
      <c r="L30" s="502"/>
      <c r="M30" s="499">
        <f t="shared" si="5"/>
        <v>0</v>
      </c>
      <c r="N30" s="500"/>
      <c r="O30" s="167"/>
      <c r="P30" s="167"/>
      <c r="Q30" s="167"/>
      <c r="V30" s="159" t="s">
        <v>470</v>
      </c>
      <c r="W30" s="159" t="s">
        <v>471</v>
      </c>
    </row>
    <row r="31" spans="2:23" ht="27.75" customHeight="1">
      <c r="B31" s="35"/>
      <c r="C31" s="35"/>
      <c r="D31" s="501"/>
      <c r="E31" s="502"/>
      <c r="F31" s="501"/>
      <c r="G31" s="502"/>
      <c r="H31" s="260">
        <f t="shared" si="7"/>
        <v>0</v>
      </c>
      <c r="I31" s="261"/>
      <c r="J31" s="260">
        <f t="shared" si="4"/>
        <v>0</v>
      </c>
      <c r="K31" s="501"/>
      <c r="L31" s="502"/>
      <c r="M31" s="499">
        <f t="shared" si="3"/>
        <v>0</v>
      </c>
      <c r="N31" s="500"/>
      <c r="O31" s="167"/>
      <c r="P31" s="167"/>
      <c r="Q31" s="167"/>
      <c r="V31" s="159" t="s">
        <v>472</v>
      </c>
      <c r="W31" s="159" t="s">
        <v>473</v>
      </c>
    </row>
    <row r="32" spans="2:23" ht="27.75" customHeight="1">
      <c r="B32" s="35"/>
      <c r="C32" s="35"/>
      <c r="D32" s="501"/>
      <c r="E32" s="502"/>
      <c r="F32" s="501"/>
      <c r="G32" s="502"/>
      <c r="H32" s="260">
        <f t="shared" si="7"/>
        <v>0</v>
      </c>
      <c r="I32" s="261"/>
      <c r="J32" s="260">
        <f t="shared" si="4"/>
        <v>0</v>
      </c>
      <c r="K32" s="501"/>
      <c r="L32" s="502"/>
      <c r="M32" s="499">
        <f t="shared" si="3"/>
        <v>0</v>
      </c>
      <c r="N32" s="500"/>
      <c r="O32" s="167"/>
      <c r="P32" s="167"/>
      <c r="Q32" s="167"/>
      <c r="V32" s="159" t="s">
        <v>474</v>
      </c>
      <c r="W32" s="159" t="s">
        <v>475</v>
      </c>
    </row>
    <row r="33" spans="2:23" ht="27.75" customHeight="1">
      <c r="B33" s="35"/>
      <c r="C33" s="35"/>
      <c r="D33" s="501"/>
      <c r="E33" s="502"/>
      <c r="F33" s="501"/>
      <c r="G33" s="502"/>
      <c r="H33" s="260">
        <f t="shared" si="7"/>
        <v>0</v>
      </c>
      <c r="I33" s="261"/>
      <c r="J33" s="260">
        <f t="shared" si="4"/>
        <v>0</v>
      </c>
      <c r="K33" s="501"/>
      <c r="L33" s="502"/>
      <c r="M33" s="499">
        <f t="shared" si="3"/>
        <v>0</v>
      </c>
      <c r="N33" s="500"/>
      <c r="O33" s="167"/>
      <c r="P33" s="167"/>
      <c r="Q33" s="167"/>
      <c r="V33" s="159" t="s">
        <v>476</v>
      </c>
      <c r="W33" s="159" t="s">
        <v>477</v>
      </c>
    </row>
    <row r="34" spans="2:23" ht="27.75" customHeight="1">
      <c r="B34" s="35"/>
      <c r="C34" s="35"/>
      <c r="D34" s="501"/>
      <c r="E34" s="502"/>
      <c r="F34" s="501"/>
      <c r="G34" s="502"/>
      <c r="H34" s="260">
        <f t="shared" si="7"/>
        <v>0</v>
      </c>
      <c r="I34" s="261"/>
      <c r="J34" s="260">
        <f t="shared" si="4"/>
        <v>0</v>
      </c>
      <c r="K34" s="501"/>
      <c r="L34" s="502"/>
      <c r="M34" s="499">
        <f t="shared" si="3"/>
        <v>0</v>
      </c>
      <c r="N34" s="500"/>
      <c r="O34" s="167"/>
      <c r="P34" s="167"/>
      <c r="Q34" s="167"/>
      <c r="V34" s="159" t="s">
        <v>478</v>
      </c>
      <c r="W34" s="159" t="s">
        <v>479</v>
      </c>
    </row>
    <row r="35" spans="2:23" ht="27.75" customHeight="1">
      <c r="B35" s="35"/>
      <c r="C35" s="35"/>
      <c r="D35" s="501"/>
      <c r="E35" s="502"/>
      <c r="F35" s="501"/>
      <c r="G35" s="502"/>
      <c r="H35" s="260">
        <f t="shared" si="7"/>
        <v>0</v>
      </c>
      <c r="I35" s="261"/>
      <c r="J35" s="260">
        <f t="shared" si="4"/>
        <v>0</v>
      </c>
      <c r="K35" s="501"/>
      <c r="L35" s="502"/>
      <c r="M35" s="499">
        <f t="shared" si="3"/>
        <v>0</v>
      </c>
      <c r="N35" s="500"/>
      <c r="O35" s="167"/>
      <c r="P35" s="167"/>
      <c r="Q35" s="167"/>
      <c r="V35" s="159" t="s">
        <v>480</v>
      </c>
      <c r="W35" s="159" t="s">
        <v>481</v>
      </c>
    </row>
    <row r="36" spans="2:23" ht="27.75" customHeight="1">
      <c r="B36" s="35"/>
      <c r="C36" s="35"/>
      <c r="D36" s="501"/>
      <c r="E36" s="502"/>
      <c r="F36" s="501"/>
      <c r="G36" s="502"/>
      <c r="H36" s="260">
        <f t="shared" si="7"/>
        <v>0</v>
      </c>
      <c r="I36" s="261"/>
      <c r="J36" s="260">
        <f t="shared" si="4"/>
        <v>0</v>
      </c>
      <c r="K36" s="501"/>
      <c r="L36" s="502"/>
      <c r="M36" s="499">
        <f t="shared" si="3"/>
        <v>0</v>
      </c>
      <c r="N36" s="500"/>
      <c r="O36" s="167"/>
      <c r="P36" s="167"/>
      <c r="Q36" s="167"/>
      <c r="V36" s="159" t="s">
        <v>482</v>
      </c>
      <c r="W36" s="159" t="s">
        <v>483</v>
      </c>
    </row>
    <row r="37" spans="2:23" ht="27.75" customHeight="1">
      <c r="B37" s="35"/>
      <c r="C37" s="35"/>
      <c r="D37" s="501"/>
      <c r="E37" s="502"/>
      <c r="F37" s="501"/>
      <c r="G37" s="502"/>
      <c r="H37" s="260">
        <f t="shared" si="7"/>
        <v>0</v>
      </c>
      <c r="I37" s="261"/>
      <c r="J37" s="260">
        <f t="shared" si="4"/>
        <v>0</v>
      </c>
      <c r="K37" s="501"/>
      <c r="L37" s="502"/>
      <c r="M37" s="499">
        <f t="shared" si="3"/>
        <v>0</v>
      </c>
      <c r="N37" s="500"/>
      <c r="O37" s="167"/>
      <c r="P37" s="167"/>
      <c r="Q37" s="167"/>
      <c r="V37" s="159" t="s">
        <v>484</v>
      </c>
      <c r="W37" s="159" t="s">
        <v>485</v>
      </c>
    </row>
    <row r="38" spans="2:23" ht="27.75" customHeight="1">
      <c r="B38" s="35"/>
      <c r="C38" s="35"/>
      <c r="D38" s="501"/>
      <c r="E38" s="502"/>
      <c r="F38" s="501"/>
      <c r="G38" s="502"/>
      <c r="H38" s="260">
        <f t="shared" si="7"/>
        <v>0</v>
      </c>
      <c r="I38" s="261"/>
      <c r="J38" s="260">
        <f t="shared" si="4"/>
        <v>0</v>
      </c>
      <c r="K38" s="501"/>
      <c r="L38" s="502"/>
      <c r="M38" s="499">
        <f t="shared" si="3"/>
        <v>0</v>
      </c>
      <c r="N38" s="500"/>
      <c r="O38" s="167"/>
      <c r="P38" s="167"/>
      <c r="Q38" s="167"/>
      <c r="V38" s="159" t="s">
        <v>486</v>
      </c>
      <c r="W38" s="159" t="s">
        <v>487</v>
      </c>
    </row>
    <row r="39" spans="2:23" ht="27.75" customHeight="1">
      <c r="B39" s="35"/>
      <c r="C39" s="35"/>
      <c r="D39" s="501"/>
      <c r="E39" s="502"/>
      <c r="F39" s="501"/>
      <c r="G39" s="502"/>
      <c r="H39" s="260">
        <f t="shared" si="7"/>
        <v>0</v>
      </c>
      <c r="I39" s="261"/>
      <c r="J39" s="260">
        <f t="shared" si="4"/>
        <v>0</v>
      </c>
      <c r="K39" s="501"/>
      <c r="L39" s="502"/>
      <c r="M39" s="499">
        <f t="shared" si="3"/>
        <v>0</v>
      </c>
      <c r="N39" s="500"/>
      <c r="O39" s="167"/>
      <c r="P39" s="167"/>
      <c r="Q39" s="167"/>
      <c r="V39" s="159" t="s">
        <v>488</v>
      </c>
      <c r="W39" s="159" t="s">
        <v>489</v>
      </c>
    </row>
    <row r="40" spans="2:23" ht="27.75" customHeight="1">
      <c r="B40" s="35"/>
      <c r="C40" s="35"/>
      <c r="D40" s="501"/>
      <c r="E40" s="502"/>
      <c r="F40" s="501"/>
      <c r="G40" s="502"/>
      <c r="H40" s="260">
        <f t="shared" si="7"/>
        <v>0</v>
      </c>
      <c r="I40" s="261"/>
      <c r="J40" s="260">
        <f t="shared" si="4"/>
        <v>0</v>
      </c>
      <c r="K40" s="501"/>
      <c r="L40" s="502"/>
      <c r="M40" s="499">
        <f t="shared" si="3"/>
        <v>0</v>
      </c>
      <c r="N40" s="500"/>
      <c r="O40" s="167"/>
      <c r="P40" s="167"/>
      <c r="Q40" s="167"/>
      <c r="V40" s="159" t="s">
        <v>490</v>
      </c>
      <c r="W40" s="159" t="s">
        <v>491</v>
      </c>
    </row>
    <row r="41" spans="2:23" ht="27.75" customHeight="1">
      <c r="B41" s="35"/>
      <c r="C41" s="35"/>
      <c r="D41" s="501"/>
      <c r="E41" s="502"/>
      <c r="F41" s="501"/>
      <c r="G41" s="502"/>
      <c r="H41" s="260">
        <f t="shared" si="7"/>
        <v>0</v>
      </c>
      <c r="I41" s="261"/>
      <c r="J41" s="260">
        <f t="shared" si="4"/>
        <v>0</v>
      </c>
      <c r="K41" s="501"/>
      <c r="L41" s="502"/>
      <c r="M41" s="499">
        <f t="shared" si="3"/>
        <v>0</v>
      </c>
      <c r="N41" s="500"/>
      <c r="O41" s="167"/>
      <c r="P41" s="167"/>
      <c r="Q41" s="167"/>
      <c r="V41" s="159" t="s">
        <v>492</v>
      </c>
      <c r="W41" s="159" t="s">
        <v>493</v>
      </c>
    </row>
    <row r="42" spans="2:23" ht="27.75" customHeight="1" thickBot="1">
      <c r="B42" s="35"/>
      <c r="C42" s="35" t="s">
        <v>616</v>
      </c>
      <c r="D42" s="530"/>
      <c r="E42" s="531"/>
      <c r="F42" s="530"/>
      <c r="G42" s="531"/>
      <c r="H42" s="260">
        <f t="shared" si="7"/>
        <v>0</v>
      </c>
      <c r="I42" s="262"/>
      <c r="J42" s="260">
        <f t="shared" si="4"/>
        <v>0</v>
      </c>
      <c r="K42" s="501"/>
      <c r="L42" s="502"/>
      <c r="M42" s="499">
        <f t="shared" si="3"/>
        <v>0</v>
      </c>
      <c r="N42" s="500"/>
      <c r="O42" s="167"/>
      <c r="P42" s="167"/>
      <c r="Q42" s="167"/>
      <c r="V42" s="159" t="s">
        <v>494</v>
      </c>
      <c r="W42" s="159" t="s">
        <v>495</v>
      </c>
    </row>
    <row r="43" spans="2:23" ht="22.5" customHeight="1" thickBot="1">
      <c r="B43" s="525" t="s">
        <v>151</v>
      </c>
      <c r="C43" s="526"/>
      <c r="D43" s="526"/>
      <c r="E43" s="526"/>
      <c r="F43" s="526"/>
      <c r="G43" s="526"/>
      <c r="H43" s="526"/>
      <c r="I43" s="526"/>
      <c r="J43" s="526"/>
      <c r="K43" s="526"/>
      <c r="L43" s="526"/>
      <c r="M43" s="532">
        <f>SUM(M13:N42)</f>
        <v>0</v>
      </c>
      <c r="N43" s="533"/>
      <c r="R43" s="121" t="s">
        <v>141</v>
      </c>
      <c r="V43" s="159" t="s">
        <v>496</v>
      </c>
      <c r="W43" s="159" t="s">
        <v>497</v>
      </c>
    </row>
    <row r="44" spans="18:23" ht="9" customHeight="1">
      <c r="R44" s="121" t="s">
        <v>142</v>
      </c>
      <c r="V44" s="159" t="s">
        <v>498</v>
      </c>
      <c r="W44" s="159" t="s">
        <v>499</v>
      </c>
    </row>
    <row r="45" spans="1:23" ht="18" customHeight="1">
      <c r="A45" s="131" t="s">
        <v>125</v>
      </c>
      <c r="B45" s="521" t="s">
        <v>126</v>
      </c>
      <c r="C45" s="524"/>
      <c r="D45" s="524"/>
      <c r="E45" s="524"/>
      <c r="F45" s="524"/>
      <c r="G45" s="524"/>
      <c r="H45" s="524"/>
      <c r="I45" s="524"/>
      <c r="J45" s="524"/>
      <c r="K45" s="524"/>
      <c r="L45" s="524"/>
      <c r="M45" s="524"/>
      <c r="N45" s="524"/>
      <c r="R45" s="121" t="s">
        <v>143</v>
      </c>
      <c r="V45" s="159" t="s">
        <v>500</v>
      </c>
      <c r="W45" s="159" t="s">
        <v>501</v>
      </c>
    </row>
    <row r="46" spans="1:23" ht="15" customHeight="1">
      <c r="A46" s="168"/>
      <c r="C46" s="161" t="s">
        <v>617</v>
      </c>
      <c r="G46" s="169"/>
      <c r="H46" s="169"/>
      <c r="R46" s="121" t="s">
        <v>144</v>
      </c>
      <c r="V46" s="159" t="s">
        <v>503</v>
      </c>
      <c r="W46" s="159" t="s">
        <v>502</v>
      </c>
    </row>
    <row r="47" spans="7:23" ht="5.25" customHeight="1">
      <c r="G47" s="169"/>
      <c r="H47" s="169"/>
      <c r="R47" s="121" t="s">
        <v>145</v>
      </c>
      <c r="V47" s="159" t="s">
        <v>505</v>
      </c>
      <c r="W47" s="159" t="s">
        <v>504</v>
      </c>
    </row>
    <row r="48" spans="3:23" ht="18.75" customHeight="1" thickBot="1">
      <c r="C48" s="170" t="s">
        <v>231</v>
      </c>
      <c r="D48" s="171"/>
      <c r="E48" s="517" t="s">
        <v>127</v>
      </c>
      <c r="F48" s="517"/>
      <c r="G48" s="517"/>
      <c r="H48" s="517"/>
      <c r="I48" s="172"/>
      <c r="J48" s="508" t="s">
        <v>233</v>
      </c>
      <c r="K48" s="508"/>
      <c r="L48" s="508"/>
      <c r="M48" s="508"/>
      <c r="N48" s="508"/>
      <c r="V48" s="159" t="s">
        <v>506</v>
      </c>
      <c r="W48" s="159" t="s">
        <v>507</v>
      </c>
    </row>
    <row r="49" spans="1:23" ht="22.5" customHeight="1" thickBot="1">
      <c r="A49" s="121" t="s">
        <v>115</v>
      </c>
      <c r="C49" s="173">
        <f>M43</f>
        <v>0</v>
      </c>
      <c r="D49" s="174" t="s">
        <v>232</v>
      </c>
      <c r="E49" s="527">
        <v>0</v>
      </c>
      <c r="F49" s="528"/>
      <c r="G49" s="528"/>
      <c r="H49" s="529"/>
      <c r="I49" s="175" t="s">
        <v>87</v>
      </c>
      <c r="J49" s="511">
        <f>ROUND(C49*ROUND(E49,4),2)</f>
        <v>0</v>
      </c>
      <c r="K49" s="512"/>
      <c r="L49" s="512"/>
      <c r="M49" s="512"/>
      <c r="N49" s="513"/>
      <c r="V49" s="159" t="s">
        <v>508</v>
      </c>
      <c r="W49" s="159" t="s">
        <v>509</v>
      </c>
    </row>
    <row r="50" spans="3:23" ht="9.75" customHeight="1">
      <c r="C50" s="175"/>
      <c r="D50" s="163"/>
      <c r="E50" s="175"/>
      <c r="F50" s="176"/>
      <c r="G50" s="163"/>
      <c r="H50" s="163"/>
      <c r="I50" s="163"/>
      <c r="J50" s="175"/>
      <c r="K50" s="175"/>
      <c r="L50" s="163"/>
      <c r="M50" s="163"/>
      <c r="N50" s="163"/>
      <c r="V50" s="159" t="s">
        <v>510</v>
      </c>
      <c r="W50" s="159" t="s">
        <v>511</v>
      </c>
    </row>
    <row r="51" spans="1:23" ht="18" customHeight="1">
      <c r="A51" s="131" t="s">
        <v>129</v>
      </c>
      <c r="B51" s="521" t="s">
        <v>130</v>
      </c>
      <c r="C51" s="521"/>
      <c r="D51" s="521"/>
      <c r="E51" s="521"/>
      <c r="F51" s="521"/>
      <c r="G51" s="521"/>
      <c r="H51" s="521"/>
      <c r="I51" s="521"/>
      <c r="J51" s="521"/>
      <c r="K51" s="521"/>
      <c r="L51" s="521"/>
      <c r="M51" s="521"/>
      <c r="N51" s="521"/>
      <c r="V51" s="159" t="s">
        <v>512</v>
      </c>
      <c r="W51" s="159" t="s">
        <v>513</v>
      </c>
    </row>
    <row r="52" spans="1:23" ht="18" customHeight="1">
      <c r="A52" s="141"/>
      <c r="B52" s="141"/>
      <c r="C52" s="141"/>
      <c r="D52" s="141"/>
      <c r="E52" s="141"/>
      <c r="F52" s="141"/>
      <c r="G52" s="141"/>
      <c r="H52" s="141"/>
      <c r="I52" s="141"/>
      <c r="J52" s="141"/>
      <c r="K52" s="141"/>
      <c r="L52" s="141"/>
      <c r="M52" s="141"/>
      <c r="N52" s="141"/>
      <c r="V52" s="159" t="s">
        <v>514</v>
      </c>
      <c r="W52" s="159" t="s">
        <v>515</v>
      </c>
    </row>
    <row r="53" spans="3:23" ht="26.25" customHeight="1" thickBot="1">
      <c r="C53" s="170" t="s">
        <v>233</v>
      </c>
      <c r="D53" s="171"/>
      <c r="E53" s="517" t="s">
        <v>131</v>
      </c>
      <c r="F53" s="517"/>
      <c r="G53" s="517"/>
      <c r="H53" s="517"/>
      <c r="I53" s="172"/>
      <c r="J53" s="508" t="s">
        <v>247</v>
      </c>
      <c r="K53" s="508"/>
      <c r="L53" s="508"/>
      <c r="M53" s="508"/>
      <c r="N53" s="508"/>
      <c r="V53" s="159" t="s">
        <v>516</v>
      </c>
      <c r="W53" s="159" t="s">
        <v>517</v>
      </c>
    </row>
    <row r="54" spans="1:23" ht="22.5" customHeight="1" thickBot="1">
      <c r="A54" s="121" t="s">
        <v>115</v>
      </c>
      <c r="C54" s="173">
        <f>J49</f>
        <v>0</v>
      </c>
      <c r="D54" s="174" t="s">
        <v>132</v>
      </c>
      <c r="E54" s="535">
        <f>ROUND('ΣΧΕΔΙΟ ΔΡΑΣΗΣ (2)'!E5,5)</f>
        <v>0</v>
      </c>
      <c r="F54" s="536"/>
      <c r="G54" s="536"/>
      <c r="H54" s="537"/>
      <c r="I54" s="175" t="s">
        <v>87</v>
      </c>
      <c r="J54" s="511" t="str">
        <f>IF(E54&gt;0,ROUND(C54/E54,2),"-")</f>
        <v>-</v>
      </c>
      <c r="K54" s="512"/>
      <c r="L54" s="512"/>
      <c r="M54" s="512"/>
      <c r="N54" s="513"/>
      <c r="V54" s="159" t="s">
        <v>518</v>
      </c>
      <c r="W54" s="159" t="s">
        <v>519</v>
      </c>
    </row>
    <row r="55" spans="3:23" ht="9" customHeight="1" thickBot="1">
      <c r="C55" s="175"/>
      <c r="D55" s="163"/>
      <c r="E55" s="175"/>
      <c r="F55" s="176"/>
      <c r="G55" s="163"/>
      <c r="H55" s="163"/>
      <c r="I55" s="163"/>
      <c r="J55" s="175"/>
      <c r="K55" s="175"/>
      <c r="L55" s="163"/>
      <c r="M55" s="163"/>
      <c r="N55" s="163"/>
      <c r="V55" s="159" t="s">
        <v>520</v>
      </c>
      <c r="W55" s="159" t="s">
        <v>521</v>
      </c>
    </row>
    <row r="56" spans="1:23" ht="21.75" customHeight="1" thickBot="1">
      <c r="A56" s="131" t="s">
        <v>128</v>
      </c>
      <c r="B56" s="437" t="s">
        <v>71</v>
      </c>
      <c r="C56" s="437"/>
      <c r="D56" s="437"/>
      <c r="E56" s="437"/>
      <c r="F56" s="437"/>
      <c r="G56" s="437"/>
      <c r="H56" s="437"/>
      <c r="I56" s="514"/>
      <c r="J56" s="514"/>
      <c r="K56" s="514"/>
      <c r="L56" s="514"/>
      <c r="M56" s="514"/>
      <c r="N56" s="515"/>
      <c r="V56" s="159" t="s">
        <v>522</v>
      </c>
      <c r="W56" s="159" t="s">
        <v>523</v>
      </c>
    </row>
    <row r="57" spans="9:23" ht="27" customHeight="1">
      <c r="I57" s="506" t="str">
        <f>IF(I56="","ΕΠΙΛΕΞΤΕ ΤΗ ΒΙΩΣΙΜΟΤΗΤΑ ΣΤΗΝ ΥΦΙΣΤΑΜΕΝΗ ΚΑΤΑΣΤΑΣΗ",IF(I56&lt;&gt;'ΣΧΕΔΙΟ ΔΡΑΣΗΣ (2)'!C17,"ΑΣΥΜΦΩΝΙΑ ΒΙΩΣΙΜΟΤΗΤΑΣ ΜΕ ΤΗΝ ΕΠΙΛΟΓΗ ΣΤΟ ΣΧΕΔΙΟ ΔΡΑΣΗΣ",""))</f>
        <v>ΕΠΙΛΕΞΤΕ ΤΗ ΒΙΩΣΙΜΟΤΗΤΑ ΣΤΗΝ ΥΦΙΣΤΑΜΕΝΗ ΚΑΤΑΣΤΑΣΗ</v>
      </c>
      <c r="J57" s="506"/>
      <c r="K57" s="506"/>
      <c r="L57" s="506"/>
      <c r="M57" s="506"/>
      <c r="N57" s="506"/>
      <c r="V57" s="159" t="s">
        <v>524</v>
      </c>
      <c r="W57" s="159" t="s">
        <v>525</v>
      </c>
    </row>
    <row r="58" spans="22:23" ht="27" customHeight="1">
      <c r="V58" s="159" t="s">
        <v>526</v>
      </c>
      <c r="W58" s="159" t="s">
        <v>527</v>
      </c>
    </row>
    <row r="59" spans="1:23" ht="14.25" customHeight="1" thickBot="1">
      <c r="A59" s="160" t="s">
        <v>88</v>
      </c>
      <c r="B59" s="161"/>
      <c r="C59" s="161"/>
      <c r="D59" s="161"/>
      <c r="E59" s="161"/>
      <c r="F59" s="161"/>
      <c r="G59" s="161"/>
      <c r="H59" s="161"/>
      <c r="V59" s="159" t="s">
        <v>528</v>
      </c>
      <c r="W59" s="159" t="s">
        <v>529</v>
      </c>
    </row>
    <row r="60" spans="1:23" ht="14.25" customHeight="1" thickBot="1">
      <c r="A60" s="160"/>
      <c r="B60" s="161"/>
      <c r="C60" s="161"/>
      <c r="D60" s="161"/>
      <c r="E60" s="161"/>
      <c r="F60" s="161"/>
      <c r="G60" s="161"/>
      <c r="H60" s="161"/>
      <c r="I60" s="161" t="s">
        <v>230</v>
      </c>
      <c r="K60" s="503"/>
      <c r="L60" s="504"/>
      <c r="M60" s="504"/>
      <c r="N60" s="505"/>
      <c r="V60" s="159" t="s">
        <v>530</v>
      </c>
      <c r="W60" s="159" t="s">
        <v>531</v>
      </c>
    </row>
    <row r="61" spans="1:23" ht="14.25" customHeight="1">
      <c r="A61" s="160"/>
      <c r="B61" s="161"/>
      <c r="C61" s="161"/>
      <c r="D61" s="161"/>
      <c r="E61" s="161"/>
      <c r="F61" s="161"/>
      <c r="G61" s="161"/>
      <c r="H61" s="161"/>
      <c r="I61" s="177"/>
      <c r="J61" s="107"/>
      <c r="K61" s="178"/>
      <c r="L61" s="178"/>
      <c r="M61" s="178"/>
      <c r="N61" s="179">
        <f>IF(K60&gt;0,VLOOKUP(K60,V1:W102,2,FALSE),"")</f>
      </c>
      <c r="V61" s="159" t="s">
        <v>532</v>
      </c>
      <c r="W61" s="159" t="s">
        <v>533</v>
      </c>
    </row>
    <row r="62" spans="1:23" ht="14.25" customHeight="1">
      <c r="A62" s="160"/>
      <c r="B62" s="161"/>
      <c r="C62" s="161"/>
      <c r="D62" s="161"/>
      <c r="E62" s="161"/>
      <c r="F62" s="161"/>
      <c r="G62" s="161"/>
      <c r="H62" s="161"/>
      <c r="I62" s="161"/>
      <c r="K62" s="162" t="str">
        <f>IF(K60="","ΣΥΜΠΛΗΡΩΣΤΕ ΤΟΝ ΚΩΔΙΚΟ ΤΟΠ","")</f>
        <v>ΣΥΜΠΛΗΡΩΣΤΕ ΤΟΝ ΚΩΔΙΚΟ ΤΟΠ</v>
      </c>
      <c r="L62" s="163"/>
      <c r="M62" s="163"/>
      <c r="N62" s="163"/>
      <c r="V62" s="159" t="s">
        <v>534</v>
      </c>
      <c r="W62" s="159" t="s">
        <v>535</v>
      </c>
    </row>
    <row r="63" spans="1:23" s="165" customFormat="1" ht="15.75" customHeight="1">
      <c r="A63" s="131" t="s">
        <v>133</v>
      </c>
      <c r="B63" s="521" t="s">
        <v>134</v>
      </c>
      <c r="C63" s="524"/>
      <c r="D63" s="524"/>
      <c r="E63" s="524"/>
      <c r="F63" s="524"/>
      <c r="G63" s="524"/>
      <c r="H63" s="524"/>
      <c r="I63" s="524"/>
      <c r="J63" s="524"/>
      <c r="K63" s="524"/>
      <c r="L63" s="524"/>
      <c r="M63" s="524"/>
      <c r="N63" s="524"/>
      <c r="P63" s="165">
        <f>1750*0.001</f>
        <v>1.75</v>
      </c>
      <c r="V63" s="159" t="s">
        <v>536</v>
      </c>
      <c r="W63" s="159" t="s">
        <v>537</v>
      </c>
    </row>
    <row r="64" spans="22:23" s="143" customFormat="1" ht="4.5" customHeight="1">
      <c r="V64" s="159" t="s">
        <v>538</v>
      </c>
      <c r="W64" s="159" t="s">
        <v>539</v>
      </c>
    </row>
    <row r="65" spans="2:23" s="143" customFormat="1" ht="12.75" customHeight="1">
      <c r="B65" s="409" t="s">
        <v>9</v>
      </c>
      <c r="C65" s="409" t="s">
        <v>53</v>
      </c>
      <c r="D65" s="481" t="s">
        <v>114</v>
      </c>
      <c r="E65" s="482"/>
      <c r="F65" s="481" t="s">
        <v>122</v>
      </c>
      <c r="G65" s="482"/>
      <c r="H65" s="409" t="s">
        <v>156</v>
      </c>
      <c r="I65" s="409" t="s">
        <v>123</v>
      </c>
      <c r="J65" s="409" t="s">
        <v>148</v>
      </c>
      <c r="K65" s="481" t="s">
        <v>149</v>
      </c>
      <c r="L65" s="482"/>
      <c r="M65" s="481" t="s">
        <v>150</v>
      </c>
      <c r="N65" s="482"/>
      <c r="O65" s="538"/>
      <c r="P65" s="538"/>
      <c r="Q65" s="538"/>
      <c r="V65" s="159" t="s">
        <v>540</v>
      </c>
      <c r="W65" s="159" t="s">
        <v>541</v>
      </c>
    </row>
    <row r="66" spans="2:23" s="143" customFormat="1" ht="46.5" customHeight="1">
      <c r="B66" s="411"/>
      <c r="C66" s="411"/>
      <c r="D66" s="483"/>
      <c r="E66" s="484"/>
      <c r="F66" s="483"/>
      <c r="G66" s="484"/>
      <c r="H66" s="411"/>
      <c r="I66" s="411"/>
      <c r="J66" s="411"/>
      <c r="K66" s="483"/>
      <c r="L66" s="484"/>
      <c r="M66" s="483"/>
      <c r="N66" s="484"/>
      <c r="O66" s="538"/>
      <c r="P66" s="538"/>
      <c r="Q66" s="538"/>
      <c r="V66" s="159" t="s">
        <v>542</v>
      </c>
      <c r="W66" s="159" t="s">
        <v>543</v>
      </c>
    </row>
    <row r="67" spans="2:23" ht="15" customHeight="1">
      <c r="B67" s="145">
        <v>1</v>
      </c>
      <c r="C67" s="145">
        <v>2</v>
      </c>
      <c r="D67" s="477">
        <v>3</v>
      </c>
      <c r="E67" s="478"/>
      <c r="F67" s="477">
        <v>4</v>
      </c>
      <c r="G67" s="478"/>
      <c r="H67" s="145" t="s">
        <v>159</v>
      </c>
      <c r="I67" s="145">
        <v>6</v>
      </c>
      <c r="J67" s="145" t="s">
        <v>160</v>
      </c>
      <c r="K67" s="477">
        <v>8</v>
      </c>
      <c r="L67" s="478"/>
      <c r="M67" s="477" t="s">
        <v>161</v>
      </c>
      <c r="N67" s="478"/>
      <c r="O67" s="166"/>
      <c r="P67" s="166"/>
      <c r="Q67" s="166"/>
      <c r="V67" s="159" t="s">
        <v>544</v>
      </c>
      <c r="W67" s="159" t="s">
        <v>545</v>
      </c>
    </row>
    <row r="68" spans="2:23" ht="27.75" customHeight="1">
      <c r="B68" s="35"/>
      <c r="C68" s="35"/>
      <c r="D68" s="501"/>
      <c r="E68" s="502"/>
      <c r="F68" s="501"/>
      <c r="G68" s="502"/>
      <c r="H68" s="260">
        <f aca="true" t="shared" si="8" ref="H68:H73">ROUND(ROUND(D68,2)*ROUND(F68,2),2)</f>
        <v>0</v>
      </c>
      <c r="I68" s="261"/>
      <c r="J68" s="260">
        <f aca="true" t="shared" si="9" ref="J68:J73">ROUND(ROUND(H68,2)*ROUND(I68,2),2)</f>
        <v>0</v>
      </c>
      <c r="K68" s="501"/>
      <c r="L68" s="502"/>
      <c r="M68" s="499">
        <f aca="true" t="shared" si="10" ref="M68:M73">ROUND(J68,2)+ROUND(K68,2)</f>
        <v>0</v>
      </c>
      <c r="N68" s="500"/>
      <c r="O68" s="167"/>
      <c r="P68" s="167"/>
      <c r="Q68" s="167"/>
      <c r="V68" s="159" t="s">
        <v>546</v>
      </c>
      <c r="W68" s="159" t="s">
        <v>547</v>
      </c>
    </row>
    <row r="69" spans="2:17" ht="27.75" customHeight="1">
      <c r="B69" s="35"/>
      <c r="C69" s="35"/>
      <c r="D69" s="501"/>
      <c r="E69" s="502"/>
      <c r="F69" s="501"/>
      <c r="G69" s="502"/>
      <c r="H69" s="260">
        <f t="shared" si="8"/>
        <v>0</v>
      </c>
      <c r="I69" s="261"/>
      <c r="J69" s="260">
        <f t="shared" si="9"/>
        <v>0</v>
      </c>
      <c r="K69" s="501"/>
      <c r="L69" s="502"/>
      <c r="M69" s="499">
        <f t="shared" si="10"/>
        <v>0</v>
      </c>
      <c r="N69" s="500"/>
      <c r="O69" s="167"/>
      <c r="P69" s="167"/>
      <c r="Q69" s="167"/>
    </row>
    <row r="70" spans="2:17" ht="27.75" customHeight="1">
      <c r="B70" s="35"/>
      <c r="C70" s="35"/>
      <c r="D70" s="501"/>
      <c r="E70" s="502"/>
      <c r="F70" s="501"/>
      <c r="G70" s="502"/>
      <c r="H70" s="260">
        <f t="shared" si="8"/>
        <v>0</v>
      </c>
      <c r="I70" s="261"/>
      <c r="J70" s="260">
        <f t="shared" si="9"/>
        <v>0</v>
      </c>
      <c r="K70" s="501"/>
      <c r="L70" s="502"/>
      <c r="M70" s="499">
        <f t="shared" si="10"/>
        <v>0</v>
      </c>
      <c r="N70" s="500"/>
      <c r="O70" s="167"/>
      <c r="P70" s="167"/>
      <c r="Q70" s="167"/>
    </row>
    <row r="71" spans="2:17" ht="27.75" customHeight="1">
      <c r="B71" s="35"/>
      <c r="C71" s="35"/>
      <c r="D71" s="501"/>
      <c r="E71" s="502"/>
      <c r="F71" s="501"/>
      <c r="G71" s="502"/>
      <c r="H71" s="260">
        <f t="shared" si="8"/>
        <v>0</v>
      </c>
      <c r="I71" s="261"/>
      <c r="J71" s="260">
        <f t="shared" si="9"/>
        <v>0</v>
      </c>
      <c r="K71" s="501"/>
      <c r="L71" s="502"/>
      <c r="M71" s="499">
        <f t="shared" si="10"/>
        <v>0</v>
      </c>
      <c r="N71" s="500"/>
      <c r="O71" s="167"/>
      <c r="P71" s="167"/>
      <c r="Q71" s="167"/>
    </row>
    <row r="72" spans="2:17" ht="27.75" customHeight="1">
      <c r="B72" s="35"/>
      <c r="C72" s="35"/>
      <c r="D72" s="501"/>
      <c r="E72" s="502"/>
      <c r="F72" s="501"/>
      <c r="G72" s="502"/>
      <c r="H72" s="260">
        <f t="shared" si="8"/>
        <v>0</v>
      </c>
      <c r="I72" s="261"/>
      <c r="J72" s="260">
        <f t="shared" si="9"/>
        <v>0</v>
      </c>
      <c r="K72" s="501"/>
      <c r="L72" s="502"/>
      <c r="M72" s="499">
        <f t="shared" si="10"/>
        <v>0</v>
      </c>
      <c r="N72" s="500"/>
      <c r="O72" s="167"/>
      <c r="P72" s="167"/>
      <c r="Q72" s="167"/>
    </row>
    <row r="73" spans="2:17" ht="27.75" customHeight="1">
      <c r="B73" s="35"/>
      <c r="C73" s="35"/>
      <c r="D73" s="501"/>
      <c r="E73" s="502"/>
      <c r="F73" s="501"/>
      <c r="G73" s="502"/>
      <c r="H73" s="260">
        <f t="shared" si="8"/>
        <v>0</v>
      </c>
      <c r="I73" s="261"/>
      <c r="J73" s="260">
        <f t="shared" si="9"/>
        <v>0</v>
      </c>
      <c r="K73" s="501"/>
      <c r="L73" s="502"/>
      <c r="M73" s="499">
        <f t="shared" si="10"/>
        <v>0</v>
      </c>
      <c r="N73" s="500"/>
      <c r="O73" s="167"/>
      <c r="P73" s="167"/>
      <c r="Q73" s="167"/>
    </row>
    <row r="74" spans="2:23" ht="27.75" customHeight="1">
      <c r="B74" s="35"/>
      <c r="C74" s="35"/>
      <c r="D74" s="501"/>
      <c r="E74" s="502"/>
      <c r="F74" s="501"/>
      <c r="G74" s="502"/>
      <c r="H74" s="260">
        <f aca="true" t="shared" si="11" ref="H74:H97">ROUND(ROUND(D74,2)*ROUND(F74,2),2)</f>
        <v>0</v>
      </c>
      <c r="I74" s="261"/>
      <c r="J74" s="260">
        <f aca="true" t="shared" si="12" ref="J74:J97">ROUND(ROUND(H74,2)*ROUND(I74,2),2)</f>
        <v>0</v>
      </c>
      <c r="K74" s="501"/>
      <c r="L74" s="502"/>
      <c r="M74" s="499">
        <f aca="true" t="shared" si="13" ref="M74:M97">ROUND(J74,2)+ROUND(K74,2)</f>
        <v>0</v>
      </c>
      <c r="N74" s="500"/>
      <c r="O74" s="167"/>
      <c r="P74" s="167"/>
      <c r="Q74" s="167"/>
      <c r="V74" s="159" t="s">
        <v>548</v>
      </c>
      <c r="W74" s="159" t="s">
        <v>549</v>
      </c>
    </row>
    <row r="75" spans="2:23" ht="27.75" customHeight="1">
      <c r="B75" s="35"/>
      <c r="C75" s="35"/>
      <c r="D75" s="501"/>
      <c r="E75" s="502"/>
      <c r="F75" s="501"/>
      <c r="G75" s="502"/>
      <c r="H75" s="260">
        <f t="shared" si="11"/>
        <v>0</v>
      </c>
      <c r="I75" s="261"/>
      <c r="J75" s="260">
        <f t="shared" si="12"/>
        <v>0</v>
      </c>
      <c r="K75" s="501"/>
      <c r="L75" s="502"/>
      <c r="M75" s="499">
        <f t="shared" si="13"/>
        <v>0</v>
      </c>
      <c r="N75" s="500"/>
      <c r="O75" s="167"/>
      <c r="P75" s="167"/>
      <c r="Q75" s="167"/>
      <c r="V75" s="159" t="s">
        <v>550</v>
      </c>
      <c r="W75" s="159" t="s">
        <v>551</v>
      </c>
    </row>
    <row r="76" spans="2:23" ht="27.75" customHeight="1">
      <c r="B76" s="35"/>
      <c r="C76" s="35"/>
      <c r="D76" s="501"/>
      <c r="E76" s="502"/>
      <c r="F76" s="501"/>
      <c r="G76" s="502"/>
      <c r="H76" s="260">
        <f t="shared" si="11"/>
        <v>0</v>
      </c>
      <c r="I76" s="261"/>
      <c r="J76" s="260">
        <f t="shared" si="12"/>
        <v>0</v>
      </c>
      <c r="K76" s="501"/>
      <c r="L76" s="502"/>
      <c r="M76" s="499">
        <f t="shared" si="13"/>
        <v>0</v>
      </c>
      <c r="N76" s="500"/>
      <c r="O76" s="167"/>
      <c r="P76" s="167"/>
      <c r="Q76" s="167"/>
      <c r="V76" s="159" t="s">
        <v>552</v>
      </c>
      <c r="W76" s="159" t="s">
        <v>553</v>
      </c>
    </row>
    <row r="77" spans="2:23" ht="27.75" customHeight="1">
      <c r="B77" s="35"/>
      <c r="C77" s="35"/>
      <c r="D77" s="501"/>
      <c r="E77" s="502"/>
      <c r="F77" s="501"/>
      <c r="G77" s="502"/>
      <c r="H77" s="260">
        <f t="shared" si="11"/>
        <v>0</v>
      </c>
      <c r="I77" s="261"/>
      <c r="J77" s="260">
        <f t="shared" si="12"/>
        <v>0</v>
      </c>
      <c r="K77" s="501"/>
      <c r="L77" s="502"/>
      <c r="M77" s="499">
        <f t="shared" si="13"/>
        <v>0</v>
      </c>
      <c r="N77" s="500"/>
      <c r="O77" s="167"/>
      <c r="P77" s="167"/>
      <c r="Q77" s="167"/>
      <c r="V77" s="159" t="s">
        <v>554</v>
      </c>
      <c r="W77" s="159" t="s">
        <v>555</v>
      </c>
    </row>
    <row r="78" spans="2:23" ht="27.75" customHeight="1">
      <c r="B78" s="35"/>
      <c r="C78" s="35"/>
      <c r="D78" s="501"/>
      <c r="E78" s="502"/>
      <c r="F78" s="501"/>
      <c r="G78" s="502"/>
      <c r="H78" s="260">
        <f t="shared" si="11"/>
        <v>0</v>
      </c>
      <c r="I78" s="261"/>
      <c r="J78" s="260">
        <f t="shared" si="12"/>
        <v>0</v>
      </c>
      <c r="K78" s="501"/>
      <c r="L78" s="502"/>
      <c r="M78" s="499">
        <f t="shared" si="13"/>
        <v>0</v>
      </c>
      <c r="N78" s="500"/>
      <c r="O78" s="167"/>
      <c r="P78" s="167"/>
      <c r="Q78" s="167"/>
      <c r="V78" s="159" t="s">
        <v>556</v>
      </c>
      <c r="W78" s="159" t="s">
        <v>557</v>
      </c>
    </row>
    <row r="79" spans="2:23" ht="27.75" customHeight="1">
      <c r="B79" s="35"/>
      <c r="C79" s="35"/>
      <c r="D79" s="501"/>
      <c r="E79" s="502"/>
      <c r="F79" s="501"/>
      <c r="G79" s="502"/>
      <c r="H79" s="260">
        <f t="shared" si="11"/>
        <v>0</v>
      </c>
      <c r="I79" s="261"/>
      <c r="J79" s="260">
        <f t="shared" si="12"/>
        <v>0</v>
      </c>
      <c r="K79" s="501"/>
      <c r="L79" s="502"/>
      <c r="M79" s="499">
        <f t="shared" si="13"/>
        <v>0</v>
      </c>
      <c r="N79" s="500"/>
      <c r="O79" s="167"/>
      <c r="P79" s="167"/>
      <c r="Q79" s="167"/>
      <c r="V79" s="159" t="s">
        <v>558</v>
      </c>
      <c r="W79" s="159" t="s">
        <v>559</v>
      </c>
    </row>
    <row r="80" spans="2:23" ht="27.75" customHeight="1">
      <c r="B80" s="35"/>
      <c r="C80" s="35"/>
      <c r="D80" s="501"/>
      <c r="E80" s="502"/>
      <c r="F80" s="501"/>
      <c r="G80" s="502"/>
      <c r="H80" s="260">
        <f t="shared" si="11"/>
        <v>0</v>
      </c>
      <c r="I80" s="261"/>
      <c r="J80" s="260">
        <f t="shared" si="12"/>
        <v>0</v>
      </c>
      <c r="K80" s="501"/>
      <c r="L80" s="502"/>
      <c r="M80" s="499">
        <f t="shared" si="13"/>
        <v>0</v>
      </c>
      <c r="N80" s="500"/>
      <c r="O80" s="167"/>
      <c r="P80" s="167"/>
      <c r="Q80" s="167"/>
      <c r="V80" s="159" t="s">
        <v>560</v>
      </c>
      <c r="W80" s="159" t="s">
        <v>561</v>
      </c>
    </row>
    <row r="81" spans="2:23" ht="27.75" customHeight="1">
      <c r="B81" s="35"/>
      <c r="C81" s="35"/>
      <c r="D81" s="501"/>
      <c r="E81" s="502"/>
      <c r="F81" s="501"/>
      <c r="G81" s="502"/>
      <c r="H81" s="260">
        <f t="shared" si="11"/>
        <v>0</v>
      </c>
      <c r="I81" s="261"/>
      <c r="J81" s="260">
        <f t="shared" si="12"/>
        <v>0</v>
      </c>
      <c r="K81" s="501"/>
      <c r="L81" s="502"/>
      <c r="M81" s="499">
        <f t="shared" si="13"/>
        <v>0</v>
      </c>
      <c r="N81" s="500"/>
      <c r="O81" s="167"/>
      <c r="P81" s="167"/>
      <c r="Q81" s="167"/>
      <c r="V81" s="159" t="s">
        <v>562</v>
      </c>
      <c r="W81" s="159" t="s">
        <v>563</v>
      </c>
    </row>
    <row r="82" spans="2:17" ht="27.75" customHeight="1">
      <c r="B82" s="35"/>
      <c r="C82" s="35"/>
      <c r="D82" s="501"/>
      <c r="E82" s="502"/>
      <c r="F82" s="501"/>
      <c r="G82" s="502"/>
      <c r="H82" s="260">
        <f t="shared" si="11"/>
        <v>0</v>
      </c>
      <c r="I82" s="261"/>
      <c r="J82" s="260">
        <f t="shared" si="12"/>
        <v>0</v>
      </c>
      <c r="K82" s="501"/>
      <c r="L82" s="502"/>
      <c r="M82" s="499">
        <f aca="true" t="shared" si="14" ref="M82:M90">ROUND(J82,2)+ROUND(K82,2)</f>
        <v>0</v>
      </c>
      <c r="N82" s="500"/>
      <c r="O82" s="167"/>
      <c r="P82" s="167"/>
      <c r="Q82" s="167"/>
    </row>
    <row r="83" spans="2:17" ht="27.75" customHeight="1">
      <c r="B83" s="35"/>
      <c r="C83" s="35"/>
      <c r="D83" s="501"/>
      <c r="E83" s="502"/>
      <c r="F83" s="501"/>
      <c r="G83" s="502"/>
      <c r="H83" s="260">
        <f t="shared" si="11"/>
        <v>0</v>
      </c>
      <c r="I83" s="261"/>
      <c r="J83" s="260">
        <f t="shared" si="12"/>
        <v>0</v>
      </c>
      <c r="K83" s="501"/>
      <c r="L83" s="502"/>
      <c r="M83" s="499">
        <f t="shared" si="14"/>
        <v>0</v>
      </c>
      <c r="N83" s="500"/>
      <c r="O83" s="167"/>
      <c r="P83" s="167"/>
      <c r="Q83" s="167"/>
    </row>
    <row r="84" spans="2:17" ht="27.75" customHeight="1">
      <c r="B84" s="35"/>
      <c r="C84" s="35"/>
      <c r="D84" s="501"/>
      <c r="E84" s="502"/>
      <c r="F84" s="501"/>
      <c r="G84" s="502"/>
      <c r="H84" s="260">
        <f t="shared" si="11"/>
        <v>0</v>
      </c>
      <c r="I84" s="261"/>
      <c r="J84" s="260">
        <f t="shared" si="12"/>
        <v>0</v>
      </c>
      <c r="K84" s="501"/>
      <c r="L84" s="502"/>
      <c r="M84" s="499">
        <f t="shared" si="14"/>
        <v>0</v>
      </c>
      <c r="N84" s="500"/>
      <c r="O84" s="167"/>
      <c r="P84" s="167"/>
      <c r="Q84" s="167"/>
    </row>
    <row r="85" spans="2:17" ht="27.75" customHeight="1">
      <c r="B85" s="35"/>
      <c r="C85" s="35"/>
      <c r="D85" s="501"/>
      <c r="E85" s="502"/>
      <c r="F85" s="501"/>
      <c r="G85" s="502"/>
      <c r="H85" s="260">
        <f t="shared" si="11"/>
        <v>0</v>
      </c>
      <c r="I85" s="261"/>
      <c r="J85" s="260">
        <f t="shared" si="12"/>
        <v>0</v>
      </c>
      <c r="K85" s="501"/>
      <c r="L85" s="502"/>
      <c r="M85" s="499">
        <f t="shared" si="14"/>
        <v>0</v>
      </c>
      <c r="N85" s="500"/>
      <c r="O85" s="167"/>
      <c r="P85" s="167"/>
      <c r="Q85" s="167"/>
    </row>
    <row r="86" spans="2:17" ht="27.75" customHeight="1">
      <c r="B86" s="35"/>
      <c r="C86" s="35"/>
      <c r="D86" s="501"/>
      <c r="E86" s="502"/>
      <c r="F86" s="501"/>
      <c r="G86" s="502"/>
      <c r="H86" s="260">
        <f t="shared" si="11"/>
        <v>0</v>
      </c>
      <c r="I86" s="261"/>
      <c r="J86" s="260">
        <f t="shared" si="12"/>
        <v>0</v>
      </c>
      <c r="K86" s="501"/>
      <c r="L86" s="502"/>
      <c r="M86" s="499">
        <f t="shared" si="14"/>
        <v>0</v>
      </c>
      <c r="N86" s="500"/>
      <c r="O86" s="167"/>
      <c r="P86" s="167"/>
      <c r="Q86" s="167"/>
    </row>
    <row r="87" spans="2:17" ht="27.75" customHeight="1">
      <c r="B87" s="35"/>
      <c r="C87" s="35"/>
      <c r="D87" s="501"/>
      <c r="E87" s="502"/>
      <c r="F87" s="501"/>
      <c r="G87" s="502"/>
      <c r="H87" s="260">
        <f t="shared" si="11"/>
        <v>0</v>
      </c>
      <c r="I87" s="261"/>
      <c r="J87" s="260">
        <f t="shared" si="12"/>
        <v>0</v>
      </c>
      <c r="K87" s="501"/>
      <c r="L87" s="502"/>
      <c r="M87" s="499">
        <f t="shared" si="14"/>
        <v>0</v>
      </c>
      <c r="N87" s="500"/>
      <c r="O87" s="167"/>
      <c r="P87" s="167"/>
      <c r="Q87" s="167"/>
    </row>
    <row r="88" spans="2:17" ht="27.75" customHeight="1">
      <c r="B88" s="35"/>
      <c r="C88" s="35"/>
      <c r="D88" s="501"/>
      <c r="E88" s="502"/>
      <c r="F88" s="501"/>
      <c r="G88" s="502"/>
      <c r="H88" s="260">
        <f t="shared" si="11"/>
        <v>0</v>
      </c>
      <c r="I88" s="261"/>
      <c r="J88" s="260">
        <f t="shared" si="12"/>
        <v>0</v>
      </c>
      <c r="K88" s="501"/>
      <c r="L88" s="502"/>
      <c r="M88" s="499">
        <f t="shared" si="14"/>
        <v>0</v>
      </c>
      <c r="N88" s="500"/>
      <c r="O88" s="167"/>
      <c r="P88" s="167"/>
      <c r="Q88" s="167"/>
    </row>
    <row r="89" spans="2:17" ht="27.75" customHeight="1">
      <c r="B89" s="35"/>
      <c r="C89" s="35"/>
      <c r="D89" s="501"/>
      <c r="E89" s="502"/>
      <c r="F89" s="501"/>
      <c r="G89" s="502"/>
      <c r="H89" s="260">
        <f t="shared" si="11"/>
        <v>0</v>
      </c>
      <c r="I89" s="261"/>
      <c r="J89" s="260">
        <f t="shared" si="12"/>
        <v>0</v>
      </c>
      <c r="K89" s="501"/>
      <c r="L89" s="502"/>
      <c r="M89" s="499">
        <f t="shared" si="14"/>
        <v>0</v>
      </c>
      <c r="N89" s="500"/>
      <c r="O89" s="167"/>
      <c r="P89" s="167"/>
      <c r="Q89" s="167"/>
    </row>
    <row r="90" spans="2:17" ht="27.75" customHeight="1">
      <c r="B90" s="35"/>
      <c r="C90" s="35"/>
      <c r="D90" s="501"/>
      <c r="E90" s="502"/>
      <c r="F90" s="501"/>
      <c r="G90" s="502"/>
      <c r="H90" s="260">
        <f t="shared" si="11"/>
        <v>0</v>
      </c>
      <c r="I90" s="261"/>
      <c r="J90" s="260">
        <f t="shared" si="12"/>
        <v>0</v>
      </c>
      <c r="K90" s="501"/>
      <c r="L90" s="502"/>
      <c r="M90" s="499">
        <f t="shared" si="14"/>
        <v>0</v>
      </c>
      <c r="N90" s="500"/>
      <c r="O90" s="167"/>
      <c r="P90" s="167"/>
      <c r="Q90" s="167"/>
    </row>
    <row r="91" spans="2:17" ht="27.75" customHeight="1">
      <c r="B91" s="35"/>
      <c r="C91" s="35"/>
      <c r="D91" s="501"/>
      <c r="E91" s="502"/>
      <c r="F91" s="501"/>
      <c r="G91" s="502"/>
      <c r="H91" s="260">
        <f t="shared" si="11"/>
        <v>0</v>
      </c>
      <c r="I91" s="261"/>
      <c r="J91" s="260">
        <f t="shared" si="12"/>
        <v>0</v>
      </c>
      <c r="K91" s="501"/>
      <c r="L91" s="502"/>
      <c r="M91" s="499">
        <f>ROUND(J91,2)+ROUND(K91,2)</f>
        <v>0</v>
      </c>
      <c r="N91" s="500"/>
      <c r="O91" s="167"/>
      <c r="P91" s="167"/>
      <c r="Q91" s="167"/>
    </row>
    <row r="92" spans="2:23" ht="27.75" customHeight="1">
      <c r="B92" s="35"/>
      <c r="C92" s="35"/>
      <c r="D92" s="501"/>
      <c r="E92" s="502"/>
      <c r="F92" s="501"/>
      <c r="G92" s="502"/>
      <c r="H92" s="260">
        <f>ROUND(ROUND(D92,2)*ROUND(F92,2),2)</f>
        <v>0</v>
      </c>
      <c r="I92" s="261"/>
      <c r="J92" s="260">
        <f>ROUND(ROUND(H92,2)*ROUND(I92,2),2)</f>
        <v>0</v>
      </c>
      <c r="K92" s="501"/>
      <c r="L92" s="502"/>
      <c r="M92" s="499">
        <f>ROUND(J92,2)+ROUND(K92,2)</f>
        <v>0</v>
      </c>
      <c r="N92" s="500"/>
      <c r="O92" s="167"/>
      <c r="P92" s="167"/>
      <c r="Q92" s="167"/>
      <c r="V92" s="159" t="s">
        <v>562</v>
      </c>
      <c r="W92" s="159" t="s">
        <v>563</v>
      </c>
    </row>
    <row r="93" spans="2:23" ht="27.75" customHeight="1">
      <c r="B93" s="35"/>
      <c r="C93" s="35"/>
      <c r="D93" s="501"/>
      <c r="E93" s="502"/>
      <c r="F93" s="501"/>
      <c r="G93" s="502"/>
      <c r="H93" s="260">
        <f t="shared" si="11"/>
        <v>0</v>
      </c>
      <c r="I93" s="261"/>
      <c r="J93" s="260">
        <f t="shared" si="12"/>
        <v>0</v>
      </c>
      <c r="K93" s="501"/>
      <c r="L93" s="502"/>
      <c r="M93" s="499">
        <f t="shared" si="13"/>
        <v>0</v>
      </c>
      <c r="N93" s="500"/>
      <c r="O93" s="167"/>
      <c r="P93" s="167"/>
      <c r="Q93" s="167"/>
      <c r="V93" s="159" t="s">
        <v>564</v>
      </c>
      <c r="W93" s="159" t="s">
        <v>565</v>
      </c>
    </row>
    <row r="94" spans="2:23" ht="27.75" customHeight="1">
      <c r="B94" s="35"/>
      <c r="C94" s="35"/>
      <c r="D94" s="501"/>
      <c r="E94" s="502"/>
      <c r="F94" s="501"/>
      <c r="G94" s="502"/>
      <c r="H94" s="260">
        <f t="shared" si="11"/>
        <v>0</v>
      </c>
      <c r="I94" s="261"/>
      <c r="J94" s="260">
        <f t="shared" si="12"/>
        <v>0</v>
      </c>
      <c r="K94" s="501"/>
      <c r="L94" s="502"/>
      <c r="M94" s="499">
        <f t="shared" si="13"/>
        <v>0</v>
      </c>
      <c r="N94" s="500"/>
      <c r="O94" s="167"/>
      <c r="P94" s="167"/>
      <c r="Q94" s="167"/>
      <c r="V94" s="159" t="s">
        <v>566</v>
      </c>
      <c r="W94" s="159" t="s">
        <v>567</v>
      </c>
    </row>
    <row r="95" spans="2:23" ht="27.75" customHeight="1">
      <c r="B95" s="35"/>
      <c r="C95" s="35"/>
      <c r="D95" s="501"/>
      <c r="E95" s="502"/>
      <c r="F95" s="501"/>
      <c r="G95" s="502"/>
      <c r="H95" s="260">
        <f t="shared" si="11"/>
        <v>0</v>
      </c>
      <c r="I95" s="261"/>
      <c r="J95" s="260">
        <f t="shared" si="12"/>
        <v>0</v>
      </c>
      <c r="K95" s="501"/>
      <c r="L95" s="502"/>
      <c r="M95" s="499">
        <f t="shared" si="13"/>
        <v>0</v>
      </c>
      <c r="N95" s="500"/>
      <c r="O95" s="167"/>
      <c r="P95" s="167"/>
      <c r="Q95" s="167"/>
      <c r="V95" s="159" t="s">
        <v>568</v>
      </c>
      <c r="W95" s="159" t="s">
        <v>569</v>
      </c>
    </row>
    <row r="96" spans="2:23" ht="27.75" customHeight="1">
      <c r="B96" s="35"/>
      <c r="C96" s="35"/>
      <c r="D96" s="501"/>
      <c r="E96" s="502"/>
      <c r="F96" s="501"/>
      <c r="G96" s="502"/>
      <c r="H96" s="260">
        <f t="shared" si="11"/>
        <v>0</v>
      </c>
      <c r="I96" s="261"/>
      <c r="J96" s="260">
        <f t="shared" si="12"/>
        <v>0</v>
      </c>
      <c r="K96" s="501"/>
      <c r="L96" s="502"/>
      <c r="M96" s="499">
        <f t="shared" si="13"/>
        <v>0</v>
      </c>
      <c r="N96" s="500"/>
      <c r="O96" s="167"/>
      <c r="P96" s="167"/>
      <c r="Q96" s="167"/>
      <c r="V96" s="159" t="s">
        <v>570</v>
      </c>
      <c r="W96" s="159" t="s">
        <v>571</v>
      </c>
    </row>
    <row r="97" spans="2:23" ht="27.75" customHeight="1" thickBot="1">
      <c r="B97" s="35"/>
      <c r="C97" s="35" t="s">
        <v>616</v>
      </c>
      <c r="D97" s="530"/>
      <c r="E97" s="531"/>
      <c r="F97" s="530"/>
      <c r="G97" s="531"/>
      <c r="H97" s="260">
        <f t="shared" si="11"/>
        <v>0</v>
      </c>
      <c r="I97" s="262"/>
      <c r="J97" s="260">
        <f t="shared" si="12"/>
        <v>0</v>
      </c>
      <c r="K97" s="501"/>
      <c r="L97" s="502"/>
      <c r="M97" s="499">
        <f t="shared" si="13"/>
        <v>0</v>
      </c>
      <c r="N97" s="500"/>
      <c r="O97" s="167"/>
      <c r="P97" s="167"/>
      <c r="Q97" s="167"/>
      <c r="V97" s="159" t="s">
        <v>572</v>
      </c>
      <c r="W97" s="159" t="s">
        <v>573</v>
      </c>
    </row>
    <row r="98" spans="2:23" ht="22.5" customHeight="1" thickBot="1">
      <c r="B98" s="525" t="s">
        <v>151</v>
      </c>
      <c r="C98" s="526"/>
      <c r="D98" s="526"/>
      <c r="E98" s="526"/>
      <c r="F98" s="526"/>
      <c r="G98" s="526"/>
      <c r="H98" s="526"/>
      <c r="I98" s="526"/>
      <c r="J98" s="526"/>
      <c r="K98" s="526"/>
      <c r="L98" s="526"/>
      <c r="M98" s="522">
        <f>SUM(M68:N97)</f>
        <v>0</v>
      </c>
      <c r="N98" s="523"/>
      <c r="R98" s="121" t="s">
        <v>141</v>
      </c>
      <c r="V98" s="159" t="s">
        <v>574</v>
      </c>
      <c r="W98" s="159" t="s">
        <v>575</v>
      </c>
    </row>
    <row r="99" spans="22:23" ht="9" customHeight="1">
      <c r="V99" s="159" t="s">
        <v>576</v>
      </c>
      <c r="W99" s="159" t="s">
        <v>577</v>
      </c>
    </row>
    <row r="100" spans="1:23" ht="18" customHeight="1">
      <c r="A100" s="131" t="s">
        <v>135</v>
      </c>
      <c r="B100" s="521" t="s">
        <v>126</v>
      </c>
      <c r="C100" s="524"/>
      <c r="D100" s="524"/>
      <c r="E100" s="524"/>
      <c r="F100" s="524"/>
      <c r="G100" s="524"/>
      <c r="H100" s="524"/>
      <c r="I100" s="524"/>
      <c r="J100" s="524"/>
      <c r="K100" s="524"/>
      <c r="L100" s="524"/>
      <c r="M100" s="524"/>
      <c r="N100" s="524"/>
      <c r="R100" s="121" t="s">
        <v>143</v>
      </c>
      <c r="V100" s="159" t="s">
        <v>578</v>
      </c>
      <c r="W100" s="159" t="s">
        <v>579</v>
      </c>
    </row>
    <row r="101" spans="1:23" ht="15" customHeight="1">
      <c r="A101" s="168"/>
      <c r="C101" s="161"/>
      <c r="G101" s="169"/>
      <c r="H101" s="169"/>
      <c r="R101" s="121" t="s">
        <v>144</v>
      </c>
      <c r="V101" s="159" t="s">
        <v>581</v>
      </c>
      <c r="W101" s="159" t="s">
        <v>580</v>
      </c>
    </row>
    <row r="102" spans="7:23" ht="5.25" customHeight="1">
      <c r="G102" s="169"/>
      <c r="H102" s="169"/>
      <c r="R102" s="121" t="s">
        <v>145</v>
      </c>
      <c r="V102" s="159" t="s">
        <v>582</v>
      </c>
      <c r="W102" s="159" t="s">
        <v>580</v>
      </c>
    </row>
    <row r="103" spans="3:14" ht="18.75" customHeight="1" thickBot="1">
      <c r="C103" s="170" t="s">
        <v>231</v>
      </c>
      <c r="D103" s="171"/>
      <c r="E103" s="517" t="s">
        <v>127</v>
      </c>
      <c r="F103" s="517"/>
      <c r="G103" s="517"/>
      <c r="H103" s="517"/>
      <c r="I103" s="172"/>
      <c r="J103" s="508" t="s">
        <v>233</v>
      </c>
      <c r="K103" s="508"/>
      <c r="L103" s="508"/>
      <c r="M103" s="508"/>
      <c r="N103" s="508"/>
    </row>
    <row r="104" spans="1:14" ht="22.5" customHeight="1" thickBot="1">
      <c r="A104" s="121" t="s">
        <v>115</v>
      </c>
      <c r="C104" s="173">
        <f>M98</f>
        <v>0</v>
      </c>
      <c r="D104" s="174" t="s">
        <v>232</v>
      </c>
      <c r="E104" s="527">
        <v>0</v>
      </c>
      <c r="F104" s="528"/>
      <c r="G104" s="528"/>
      <c r="H104" s="529"/>
      <c r="I104" s="175" t="s">
        <v>87</v>
      </c>
      <c r="J104" s="511">
        <f>ROUND(C104*ROUND(E104,4),2)</f>
        <v>0</v>
      </c>
      <c r="K104" s="512"/>
      <c r="L104" s="512"/>
      <c r="M104" s="512"/>
      <c r="N104" s="513"/>
    </row>
    <row r="105" spans="3:14" ht="9.75" customHeight="1">
      <c r="C105" s="175"/>
      <c r="D105" s="163"/>
      <c r="E105" s="175"/>
      <c r="F105" s="176"/>
      <c r="G105" s="163"/>
      <c r="H105" s="163"/>
      <c r="I105" s="163"/>
      <c r="J105" s="175"/>
      <c r="K105" s="175"/>
      <c r="L105" s="163"/>
      <c r="M105" s="163"/>
      <c r="N105" s="163"/>
    </row>
    <row r="106" spans="1:14" ht="18" customHeight="1">
      <c r="A106" s="131" t="s">
        <v>136</v>
      </c>
      <c r="B106" s="521" t="s">
        <v>130</v>
      </c>
      <c r="C106" s="521"/>
      <c r="D106" s="521"/>
      <c r="E106" s="521"/>
      <c r="F106" s="521"/>
      <c r="G106" s="521"/>
      <c r="H106" s="521"/>
      <c r="I106" s="521"/>
      <c r="J106" s="521"/>
      <c r="K106" s="521"/>
      <c r="L106" s="521"/>
      <c r="M106" s="521"/>
      <c r="N106" s="521"/>
    </row>
    <row r="107" spans="1:14" ht="18" customHeight="1">
      <c r="A107" s="141"/>
      <c r="B107" s="141"/>
      <c r="C107" s="141"/>
      <c r="D107" s="141"/>
      <c r="E107" s="141"/>
      <c r="F107" s="141"/>
      <c r="G107" s="141"/>
      <c r="H107" s="141"/>
      <c r="I107" s="141"/>
      <c r="J107" s="141"/>
      <c r="K107" s="141"/>
      <c r="L107" s="141"/>
      <c r="M107" s="141"/>
      <c r="N107" s="141"/>
    </row>
    <row r="108" spans="3:14" ht="26.25" customHeight="1" thickBot="1">
      <c r="C108" s="170" t="s">
        <v>233</v>
      </c>
      <c r="D108" s="171"/>
      <c r="E108" s="517" t="s">
        <v>131</v>
      </c>
      <c r="F108" s="517"/>
      <c r="G108" s="517"/>
      <c r="H108" s="517"/>
      <c r="I108" s="172"/>
      <c r="J108" s="508" t="s">
        <v>247</v>
      </c>
      <c r="K108" s="508"/>
      <c r="L108" s="508"/>
      <c r="M108" s="508"/>
      <c r="N108" s="508"/>
    </row>
    <row r="109" spans="1:14" ht="22.5" customHeight="1" thickBot="1">
      <c r="A109" s="121" t="s">
        <v>115</v>
      </c>
      <c r="C109" s="173">
        <f>J104</f>
        <v>0</v>
      </c>
      <c r="D109" s="174" t="s">
        <v>132</v>
      </c>
      <c r="E109" s="518">
        <f>ROUND('ΣΧΕΔΙΟ ΔΡΑΣΗΣ (2)'!E12,5)</f>
        <v>0</v>
      </c>
      <c r="F109" s="519"/>
      <c r="G109" s="519"/>
      <c r="H109" s="520"/>
      <c r="I109" s="175" t="s">
        <v>87</v>
      </c>
      <c r="J109" s="511" t="str">
        <f>IF(E109&gt;0,ROUND(C109/E109,2),"-")</f>
        <v>-</v>
      </c>
      <c r="K109" s="512"/>
      <c r="L109" s="512"/>
      <c r="M109" s="512"/>
      <c r="N109" s="513"/>
    </row>
    <row r="110" spans="3:14" ht="9" customHeight="1" thickBot="1">
      <c r="C110" s="175"/>
      <c r="D110" s="163"/>
      <c r="E110" s="175"/>
      <c r="F110" s="176"/>
      <c r="G110" s="163"/>
      <c r="H110" s="163"/>
      <c r="I110" s="163"/>
      <c r="J110" s="175"/>
      <c r="K110" s="175"/>
      <c r="L110" s="163"/>
      <c r="M110" s="163"/>
      <c r="N110" s="163"/>
    </row>
    <row r="111" spans="1:14" ht="21.75" customHeight="1" thickBot="1">
      <c r="A111" s="131" t="s">
        <v>137</v>
      </c>
      <c r="B111" s="437" t="s">
        <v>71</v>
      </c>
      <c r="C111" s="437"/>
      <c r="D111" s="437"/>
      <c r="E111" s="437"/>
      <c r="F111" s="437"/>
      <c r="G111" s="437"/>
      <c r="H111" s="437"/>
      <c r="I111" s="514"/>
      <c r="J111" s="514"/>
      <c r="K111" s="514"/>
      <c r="L111" s="514"/>
      <c r="M111" s="514"/>
      <c r="N111" s="515"/>
    </row>
    <row r="112" spans="3:14" ht="27.75" customHeight="1">
      <c r="C112" s="175"/>
      <c r="D112" s="163"/>
      <c r="E112" s="175"/>
      <c r="F112" s="176"/>
      <c r="G112" s="163"/>
      <c r="H112" s="163"/>
      <c r="I112" s="506" t="str">
        <f>IF(I111="","ΕΠΙΛΕΞΤΕ ΤΗ ΒΙΩΣΙΜΟΤΗΤΑ ΣΤΗΝ MΕΛΛΟΝΤΙΚΗ ΚΑΤΑΣΤΑΣΗ",IF(I111&lt;&gt;'ΣΧΕΔΙΟ ΔΡΑΣΗΣ (2)'!F17,"ΑΣΥΜΦΩΝΙΑ ΒΙΩΣΙΜΟΤΗΤΑΣ ΜΕ ΤΗΝ ΕΠΙΛΟΓΗ ΣΤΟ ΣΧΕΔΙΟ ΔΡΑΣΗΣ",""))</f>
        <v>ΕΠΙΛΕΞΤΕ ΤΗ ΒΙΩΣΙΜΟΤΗΤΑ ΣΤΗΝ MΕΛΛΟΝΤΙΚΗ ΚΑΤΑΣΤΑΣΗ</v>
      </c>
      <c r="J112" s="506"/>
      <c r="K112" s="506"/>
      <c r="L112" s="506"/>
      <c r="M112" s="506"/>
      <c r="N112" s="506"/>
    </row>
    <row r="114" spans="3:13" ht="12.75">
      <c r="C114" s="509" t="s">
        <v>48</v>
      </c>
      <c r="D114" s="516"/>
      <c r="J114" s="509" t="s">
        <v>120</v>
      </c>
      <c r="K114" s="509"/>
      <c r="L114" s="509"/>
      <c r="M114" s="509"/>
    </row>
    <row r="115" spans="3:13" ht="12.75">
      <c r="C115" s="161"/>
      <c r="J115" s="510" t="s">
        <v>192</v>
      </c>
      <c r="K115" s="510"/>
      <c r="L115" s="510"/>
      <c r="M115" s="510"/>
    </row>
    <row r="116" spans="3:13" ht="12.75">
      <c r="C116" s="161"/>
      <c r="J116" s="161"/>
      <c r="K116" s="161"/>
      <c r="L116" s="161"/>
      <c r="M116" s="161"/>
    </row>
    <row r="117" spans="3:13" ht="12.75">
      <c r="C117" s="509"/>
      <c r="D117" s="516"/>
      <c r="J117" s="498"/>
      <c r="K117" s="498"/>
      <c r="L117" s="498"/>
      <c r="M117" s="143"/>
    </row>
    <row r="118" spans="3:13" ht="12.75">
      <c r="C118" s="498" t="s">
        <v>119</v>
      </c>
      <c r="D118" s="498"/>
      <c r="J118" s="139" t="s">
        <v>248</v>
      </c>
      <c r="K118" s="139"/>
      <c r="L118" s="139"/>
      <c r="M118" s="143"/>
    </row>
    <row r="119" spans="3:13" ht="12.75">
      <c r="C119" s="498"/>
      <c r="D119" s="498"/>
      <c r="J119" s="143"/>
      <c r="K119" s="143"/>
      <c r="L119" s="143"/>
      <c r="M119" s="143"/>
    </row>
    <row r="120" spans="3:13" ht="12.75">
      <c r="C120" s="516"/>
      <c r="D120" s="516"/>
      <c r="J120" s="180" t="s">
        <v>121</v>
      </c>
      <c r="K120" s="143"/>
      <c r="L120" s="143"/>
      <c r="M120" s="143"/>
    </row>
    <row r="122" spans="10:14" ht="12.75">
      <c r="J122" s="507" t="s">
        <v>249</v>
      </c>
      <c r="K122" s="507"/>
      <c r="L122" s="507"/>
      <c r="M122" s="507"/>
      <c r="N122" s="507"/>
    </row>
  </sheetData>
  <sheetProtection password="E8B1" sheet="1" objects="1" scenarios="1" selectLockedCells="1"/>
  <mergeCells count="317">
    <mergeCell ref="K73:L73"/>
    <mergeCell ref="M69:N69"/>
    <mergeCell ref="M70:N70"/>
    <mergeCell ref="M71:N71"/>
    <mergeCell ref="M72:N72"/>
    <mergeCell ref="M73:N73"/>
    <mergeCell ref="K69:L69"/>
    <mergeCell ref="K70:L70"/>
    <mergeCell ref="K71:L71"/>
    <mergeCell ref="K72:L72"/>
    <mergeCell ref="D73:E73"/>
    <mergeCell ref="F69:G69"/>
    <mergeCell ref="F70:G70"/>
    <mergeCell ref="F71:G71"/>
    <mergeCell ref="F72:G72"/>
    <mergeCell ref="F73:G73"/>
    <mergeCell ref="D69:E69"/>
    <mergeCell ref="D70:E70"/>
    <mergeCell ref="D71:E71"/>
    <mergeCell ref="D72:E72"/>
    <mergeCell ref="K18:L18"/>
    <mergeCell ref="M14:N14"/>
    <mergeCell ref="M15:N15"/>
    <mergeCell ref="M16:N16"/>
    <mergeCell ref="M17:N17"/>
    <mergeCell ref="M18:N18"/>
    <mergeCell ref="K14:L14"/>
    <mergeCell ref="K15:L15"/>
    <mergeCell ref="K16:L16"/>
    <mergeCell ref="K17:L17"/>
    <mergeCell ref="D17:E17"/>
    <mergeCell ref="D18:E18"/>
    <mergeCell ref="F15:G15"/>
    <mergeCell ref="F16:G16"/>
    <mergeCell ref="F17:G17"/>
    <mergeCell ref="F18:G18"/>
    <mergeCell ref="D14:E14"/>
    <mergeCell ref="F14:G14"/>
    <mergeCell ref="D15:E15"/>
    <mergeCell ref="D16:E16"/>
    <mergeCell ref="K88:L88"/>
    <mergeCell ref="K89:L89"/>
    <mergeCell ref="K90:L90"/>
    <mergeCell ref="K91:L91"/>
    <mergeCell ref="K84:L84"/>
    <mergeCell ref="K85:L85"/>
    <mergeCell ref="K86:L86"/>
    <mergeCell ref="K87:L87"/>
    <mergeCell ref="F85:G85"/>
    <mergeCell ref="F84:G84"/>
    <mergeCell ref="F83:G83"/>
    <mergeCell ref="F82:G82"/>
    <mergeCell ref="D88:E88"/>
    <mergeCell ref="D89:E89"/>
    <mergeCell ref="D90:E90"/>
    <mergeCell ref="D91:E91"/>
    <mergeCell ref="D84:E84"/>
    <mergeCell ref="D85:E85"/>
    <mergeCell ref="D86:E86"/>
    <mergeCell ref="D87:E87"/>
    <mergeCell ref="K28:L28"/>
    <mergeCell ref="K29:L29"/>
    <mergeCell ref="D82:E82"/>
    <mergeCell ref="D83:E83"/>
    <mergeCell ref="K82:L82"/>
    <mergeCell ref="K83:L83"/>
    <mergeCell ref="F29:G29"/>
    <mergeCell ref="F28:G28"/>
    <mergeCell ref="D28:E28"/>
    <mergeCell ref="D29:E29"/>
    <mergeCell ref="K24:L24"/>
    <mergeCell ref="K25:L25"/>
    <mergeCell ref="K26:L26"/>
    <mergeCell ref="K27:L27"/>
    <mergeCell ref="F21:G21"/>
    <mergeCell ref="K21:L21"/>
    <mergeCell ref="K22:L22"/>
    <mergeCell ref="K23:L23"/>
    <mergeCell ref="F25:G25"/>
    <mergeCell ref="F24:G24"/>
    <mergeCell ref="F23:G23"/>
    <mergeCell ref="F22:G22"/>
    <mergeCell ref="F27:G27"/>
    <mergeCell ref="F26:G26"/>
    <mergeCell ref="D26:E26"/>
    <mergeCell ref="D27:E27"/>
    <mergeCell ref="D22:E22"/>
    <mergeCell ref="D23:E23"/>
    <mergeCell ref="D24:E24"/>
    <mergeCell ref="D25:E25"/>
    <mergeCell ref="D20:E20"/>
    <mergeCell ref="F20:G20"/>
    <mergeCell ref="K20:L20"/>
    <mergeCell ref="M20:N20"/>
    <mergeCell ref="K93:L93"/>
    <mergeCell ref="K67:L67"/>
    <mergeCell ref="B45:N45"/>
    <mergeCell ref="D92:E92"/>
    <mergeCell ref="H65:H66"/>
    <mergeCell ref="D65:E66"/>
    <mergeCell ref="M68:N68"/>
    <mergeCell ref="E53:H53"/>
    <mergeCell ref="J53:N53"/>
    <mergeCell ref="B51:N51"/>
    <mergeCell ref="Q10:Q11"/>
    <mergeCell ref="B43:L43"/>
    <mergeCell ref="O10:O11"/>
    <mergeCell ref="P10:P11"/>
    <mergeCell ref="H10:H11"/>
    <mergeCell ref="D10:E11"/>
    <mergeCell ref="D12:E12"/>
    <mergeCell ref="D13:E13"/>
    <mergeCell ref="F19:G19"/>
    <mergeCell ref="K40:L40"/>
    <mergeCell ref="B10:B11"/>
    <mergeCell ref="I10:I11"/>
    <mergeCell ref="J10:J11"/>
    <mergeCell ref="C10:C11"/>
    <mergeCell ref="D37:E37"/>
    <mergeCell ref="B56:H56"/>
    <mergeCell ref="F42:G42"/>
    <mergeCell ref="K41:L41"/>
    <mergeCell ref="D42:E42"/>
    <mergeCell ref="E49:H49"/>
    <mergeCell ref="J49:N49"/>
    <mergeCell ref="K39:L39"/>
    <mergeCell ref="D41:E41"/>
    <mergeCell ref="F39:G39"/>
    <mergeCell ref="D97:E97"/>
    <mergeCell ref="F67:G67"/>
    <mergeCell ref="D67:E67"/>
    <mergeCell ref="D68:E68"/>
    <mergeCell ref="F68:G68"/>
    <mergeCell ref="F74:G74"/>
    <mergeCell ref="D74:E74"/>
    <mergeCell ref="F92:G92"/>
    <mergeCell ref="D77:E77"/>
    <mergeCell ref="D75:E75"/>
    <mergeCell ref="J54:N54"/>
    <mergeCell ref="Q65:Q66"/>
    <mergeCell ref="I65:I66"/>
    <mergeCell ref="J65:J66"/>
    <mergeCell ref="K65:L66"/>
    <mergeCell ref="M65:N66"/>
    <mergeCell ref="O65:O66"/>
    <mergeCell ref="P65:P66"/>
    <mergeCell ref="A1:N1"/>
    <mergeCell ref="A2:N2"/>
    <mergeCell ref="C117:D117"/>
    <mergeCell ref="C114:D114"/>
    <mergeCell ref="D19:E19"/>
    <mergeCell ref="F65:G66"/>
    <mergeCell ref="B63:N63"/>
    <mergeCell ref="B65:B66"/>
    <mergeCell ref="C65:C66"/>
    <mergeCell ref="E54:H54"/>
    <mergeCell ref="K10:L11"/>
    <mergeCell ref="M10:N11"/>
    <mergeCell ref="K12:L12"/>
    <mergeCell ref="K13:L13"/>
    <mergeCell ref="D40:E40"/>
    <mergeCell ref="F12:G12"/>
    <mergeCell ref="F13:G13"/>
    <mergeCell ref="M43:N43"/>
    <mergeCell ref="K19:L19"/>
    <mergeCell ref="K37:L37"/>
    <mergeCell ref="K42:L42"/>
    <mergeCell ref="M38:N38"/>
    <mergeCell ref="M39:N39"/>
    <mergeCell ref="M40:N40"/>
    <mergeCell ref="F96:G96"/>
    <mergeCell ref="B8:N8"/>
    <mergeCell ref="J48:N48"/>
    <mergeCell ref="E48:H48"/>
    <mergeCell ref="M12:N12"/>
    <mergeCell ref="M13:N13"/>
    <mergeCell ref="M19:N19"/>
    <mergeCell ref="M37:N37"/>
    <mergeCell ref="M42:N42"/>
    <mergeCell ref="F10:G11"/>
    <mergeCell ref="E104:H104"/>
    <mergeCell ref="M74:N74"/>
    <mergeCell ref="M92:N92"/>
    <mergeCell ref="F97:G97"/>
    <mergeCell ref="K97:L97"/>
    <mergeCell ref="M78:N78"/>
    <mergeCell ref="M79:N79"/>
    <mergeCell ref="M93:N93"/>
    <mergeCell ref="M94:N94"/>
    <mergeCell ref="M95:N95"/>
    <mergeCell ref="E103:H103"/>
    <mergeCell ref="J103:N103"/>
    <mergeCell ref="B100:N100"/>
    <mergeCell ref="B98:L98"/>
    <mergeCell ref="M97:N97"/>
    <mergeCell ref="C119:D119"/>
    <mergeCell ref="C120:D120"/>
    <mergeCell ref="C118:D118"/>
    <mergeCell ref="E108:H108"/>
    <mergeCell ref="E109:H109"/>
    <mergeCell ref="B111:H111"/>
    <mergeCell ref="J104:N104"/>
    <mergeCell ref="B106:N106"/>
    <mergeCell ref="M98:N98"/>
    <mergeCell ref="K96:L96"/>
    <mergeCell ref="M76:N76"/>
    <mergeCell ref="M77:N77"/>
    <mergeCell ref="M96:N96"/>
    <mergeCell ref="K94:L94"/>
    <mergeCell ref="K92:L92"/>
    <mergeCell ref="K77:L77"/>
    <mergeCell ref="K78:L78"/>
    <mergeCell ref="K79:L79"/>
    <mergeCell ref="K80:L80"/>
    <mergeCell ref="M31:N31"/>
    <mergeCell ref="M32:N32"/>
    <mergeCell ref="M33:N33"/>
    <mergeCell ref="K95:L95"/>
    <mergeCell ref="K68:L68"/>
    <mergeCell ref="K74:L74"/>
    <mergeCell ref="K81:L81"/>
    <mergeCell ref="I56:N56"/>
    <mergeCell ref="M41:N41"/>
    <mergeCell ref="M67:N67"/>
    <mergeCell ref="J122:N122"/>
    <mergeCell ref="J117:L117"/>
    <mergeCell ref="J108:N108"/>
    <mergeCell ref="J114:M114"/>
    <mergeCell ref="J115:M115"/>
    <mergeCell ref="I112:N112"/>
    <mergeCell ref="J109:N109"/>
    <mergeCell ref="I111:N111"/>
    <mergeCell ref="K5:N5"/>
    <mergeCell ref="K60:N60"/>
    <mergeCell ref="M80:N80"/>
    <mergeCell ref="M81:N81"/>
    <mergeCell ref="I57:N57"/>
    <mergeCell ref="M34:N34"/>
    <mergeCell ref="M35:N35"/>
    <mergeCell ref="M36:N36"/>
    <mergeCell ref="M75:N75"/>
    <mergeCell ref="M30:N30"/>
    <mergeCell ref="D76:E76"/>
    <mergeCell ref="D30:E30"/>
    <mergeCell ref="D31:E31"/>
    <mergeCell ref="D32:E32"/>
    <mergeCell ref="D33:E33"/>
    <mergeCell ref="D34:E34"/>
    <mergeCell ref="D35:E35"/>
    <mergeCell ref="D36:E36"/>
    <mergeCell ref="D38:E38"/>
    <mergeCell ref="D39:E39"/>
    <mergeCell ref="D78:E78"/>
    <mergeCell ref="D79:E79"/>
    <mergeCell ref="D80:E80"/>
    <mergeCell ref="D81:E81"/>
    <mergeCell ref="D93:E93"/>
    <mergeCell ref="D94:E94"/>
    <mergeCell ref="D95:E95"/>
    <mergeCell ref="D96:E96"/>
    <mergeCell ref="F95:G95"/>
    <mergeCell ref="F94:G94"/>
    <mergeCell ref="F93:G93"/>
    <mergeCell ref="F81:G81"/>
    <mergeCell ref="F91:G91"/>
    <mergeCell ref="F90:G90"/>
    <mergeCell ref="F89:G89"/>
    <mergeCell ref="F88:G88"/>
    <mergeCell ref="F87:G87"/>
    <mergeCell ref="F86:G86"/>
    <mergeCell ref="F80:G80"/>
    <mergeCell ref="F79:G79"/>
    <mergeCell ref="F78:G78"/>
    <mergeCell ref="F77:G77"/>
    <mergeCell ref="F76:G76"/>
    <mergeCell ref="F75:G75"/>
    <mergeCell ref="K75:L75"/>
    <mergeCell ref="K76:L76"/>
    <mergeCell ref="F30:G30"/>
    <mergeCell ref="F31:G31"/>
    <mergeCell ref="F32:G32"/>
    <mergeCell ref="F33:G33"/>
    <mergeCell ref="F34:G34"/>
    <mergeCell ref="F35:G35"/>
    <mergeCell ref="F36:G36"/>
    <mergeCell ref="F38:G38"/>
    <mergeCell ref="F37:G37"/>
    <mergeCell ref="F40:G40"/>
    <mergeCell ref="F41:G41"/>
    <mergeCell ref="K30:L30"/>
    <mergeCell ref="K31:L31"/>
    <mergeCell ref="K32:L32"/>
    <mergeCell ref="K33:L33"/>
    <mergeCell ref="K34:L34"/>
    <mergeCell ref="K35:L35"/>
    <mergeCell ref="K36:L36"/>
    <mergeCell ref="K38:L38"/>
    <mergeCell ref="D21:E21"/>
    <mergeCell ref="M29:N29"/>
    <mergeCell ref="M28:N28"/>
    <mergeCell ref="M27:N27"/>
    <mergeCell ref="M26:N26"/>
    <mergeCell ref="M25:N25"/>
    <mergeCell ref="M24:N24"/>
    <mergeCell ref="M23:N23"/>
    <mergeCell ref="M22:N22"/>
    <mergeCell ref="M21:N21"/>
    <mergeCell ref="M82:N82"/>
    <mergeCell ref="M83:N83"/>
    <mergeCell ref="M84:N84"/>
    <mergeCell ref="M85:N85"/>
    <mergeCell ref="M90:N90"/>
    <mergeCell ref="M91:N91"/>
    <mergeCell ref="M86:N86"/>
    <mergeCell ref="M87:N87"/>
    <mergeCell ref="M88:N88"/>
    <mergeCell ref="M89:N89"/>
  </mergeCells>
  <dataValidations count="3">
    <dataValidation type="list" allowBlank="1" showInputMessage="1" showErrorMessage="1" sqref="I56:N56">
      <formula1>"ΜΙΚΡΗ,ΦΘΙΝΟΥΣΑ ΜΕ ΔΥΝΑΤΟΤΗΤΑ ΑΝΑΚΑΜΨΗΣ,ΕΝ ΔΥΝΑΜΕΙ ΒΙΩΣΙΜΗ,ΒΙΩΣΙΜΗ"</formula1>
    </dataValidation>
    <dataValidation type="list" allowBlank="1" showInputMessage="1" showErrorMessage="1" sqref="I111:N111">
      <formula1>"ΦΘΙΝΟΥΣΑ ΜΕ ΔΥΝΑΤΟΤΗΤΑ ΑΝΑΚΑΜΨΗΣ,ΕΝ ΔΥΝΑΜΕΙ ΒΙΩΣΙΜΗ,ΒΙΩΣΙΜΗ"</formula1>
    </dataValidation>
    <dataValidation type="list" allowBlank="1" showInputMessage="1" showErrorMessage="1" sqref="K5:N5 K60:N60">
      <formula1>$V$1:$V$102</formula1>
    </dataValidation>
  </dataValidations>
  <printOptions horizontalCentered="1"/>
  <pageMargins left="0.2362204724409449" right="0.3937007874015748" top="0.31496062992125984" bottom="0.4330708661417323" header="0.15748031496062992" footer="0.1968503937007874"/>
  <pageSetup firstPageNumber="12" useFirstPageNumber="1" horizontalDpi="300" verticalDpi="300" orientation="portrait" paperSize="9" scale="57" r:id="rId1"/>
  <headerFooter alignWithMargins="0">
    <oddFooter>&amp;L&amp;"Arial,Πλάγια"&amp;8Πριμοδότηση πρώτης εγκατάστασης 
Νέων Γεωργών, 2000-2006&amp;C&amp;"Arial,Πλάγια"&amp;8ΠΑΡΑΡΤΗΜΑ ΙΙΙ&amp;R&amp;"Arial,Έντονα Πλάγια"&amp;8&amp;P</oddFooter>
  </headerFooter>
  <rowBreaks count="1" manualBreakCount="1">
    <brk id="58"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N.VOROS-T.KRITIKOS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 VOROS</dc:creator>
  <cp:keywords/>
  <dc:description/>
  <cp:lastModifiedBy>User</cp:lastModifiedBy>
  <cp:lastPrinted>2006-05-18T08:27:53Z</cp:lastPrinted>
  <dcterms:created xsi:type="dcterms:W3CDTF">2001-12-06T18:00:42Z</dcterms:created>
  <dcterms:modified xsi:type="dcterms:W3CDTF">2006-05-18T12:36:08Z</dcterms:modified>
  <cp:category/>
  <cp:version/>
  <cp:contentType/>
  <cp:contentStatus/>
</cp:coreProperties>
</file>